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15" windowHeight="6495" activeTab="0"/>
  </bookViews>
  <sheets>
    <sheet name="Таблица1" sheetId="1" r:id="rId1"/>
    <sheet name="Диаграмма1" sheetId="2" r:id="rId2"/>
    <sheet name="Таблица2" sheetId="3" r:id="rId3"/>
    <sheet name="Диаграмма2" sheetId="4" r:id="rId4"/>
  </sheets>
  <definedNames>
    <definedName name="_xlnm.Print_Area" localSheetId="0">'Таблица1'!$B$1:$R$79</definedName>
    <definedName name="_xlnm.Print_Area" localSheetId="2">'Таблица2'!$B$1:$I$99</definedName>
  </definedNames>
  <calcPr fullCalcOnLoad="1"/>
</workbook>
</file>

<file path=xl/sharedStrings.xml><?xml version="1.0" encoding="utf-8"?>
<sst xmlns="http://schemas.openxmlformats.org/spreadsheetml/2006/main" count="294" uniqueCount="106">
  <si>
    <t>-</t>
  </si>
  <si>
    <t>0,1-</t>
  </si>
  <si>
    <t>Число коек в пределах сметы</t>
  </si>
  <si>
    <t>Работа койки</t>
  </si>
  <si>
    <t>Средняя длительность пребывания больного на койке</t>
  </si>
  <si>
    <t>Больничная летальность</t>
  </si>
  <si>
    <t>Профиль</t>
  </si>
  <si>
    <t>Пропускная способность (оборот койки)</t>
  </si>
  <si>
    <t>Койки дневного пребывания</t>
  </si>
  <si>
    <t>Хосписные</t>
  </si>
  <si>
    <t>Общие</t>
  </si>
  <si>
    <t>Терапевтические</t>
  </si>
  <si>
    <t>Кардиологические</t>
  </si>
  <si>
    <t>Кардиоревматологические (дет.)</t>
  </si>
  <si>
    <t>Гастроэнтерологические (взр.)</t>
  </si>
  <si>
    <t>Гастроэнтерологические (дет.)</t>
  </si>
  <si>
    <t>Аллергологические (взр.)</t>
  </si>
  <si>
    <t>Аллергологические (дет.)</t>
  </si>
  <si>
    <t>Эндокринологические (взр.)</t>
  </si>
  <si>
    <t>Эндокринологические (дет.)</t>
  </si>
  <si>
    <t>Инфекционные (взр.)</t>
  </si>
  <si>
    <t>Инфекционные (дет.)</t>
  </si>
  <si>
    <t>Гематологические (взр.)</t>
  </si>
  <si>
    <t>Гематологические (дет.)</t>
  </si>
  <si>
    <t>Нефрологические (взр.)</t>
  </si>
  <si>
    <t>Нефрологические (дет.)</t>
  </si>
  <si>
    <t>Хирургические (взр.)</t>
  </si>
  <si>
    <t>Хирургические (дет.)</t>
  </si>
  <si>
    <t>Нейрохирургические (взр.)</t>
  </si>
  <si>
    <t>Торокальной хирургии (взр.)</t>
  </si>
  <si>
    <t>Сосудистой хирургии</t>
  </si>
  <si>
    <t>Травматологические (взр.)</t>
  </si>
  <si>
    <t>Травматологические (дет.)</t>
  </si>
  <si>
    <t>Ожоговые (взр.)</t>
  </si>
  <si>
    <t>Ортопедические (взр.)</t>
  </si>
  <si>
    <t>Ортопедические (дет.)</t>
  </si>
  <si>
    <t>Урологические (взр.)</t>
  </si>
  <si>
    <t>Урологические (дет.)</t>
  </si>
  <si>
    <t>Стоматологические (взр.)</t>
  </si>
  <si>
    <t>Онкологические (взр.)</t>
  </si>
  <si>
    <t>Для беременных и рожениц (кр. патологии)</t>
  </si>
  <si>
    <t>в т.ч. новорожденные дети</t>
  </si>
  <si>
    <t>Патологии беременности</t>
  </si>
  <si>
    <t>Гинекологические (кроме абортных)</t>
  </si>
  <si>
    <t>Для производства абортов</t>
  </si>
  <si>
    <t>Туберкулезные (взр.)</t>
  </si>
  <si>
    <t>Туберкулезные (дет.)</t>
  </si>
  <si>
    <t>Неврологические (взр.)</t>
  </si>
  <si>
    <t>Неврологические (дет.)</t>
  </si>
  <si>
    <t>Психиатрические (взр.)</t>
  </si>
  <si>
    <t>Психиатрические (дет.)</t>
  </si>
  <si>
    <t>Наркологические</t>
  </si>
  <si>
    <t>Офтальмологические (взр.)</t>
  </si>
  <si>
    <t>Офтальмологические (дет.)</t>
  </si>
  <si>
    <t>Отоларингологические (взр.)</t>
  </si>
  <si>
    <t>Отоларингологические (дет.)</t>
  </si>
  <si>
    <t>Дерматовенерологические (взр.)</t>
  </si>
  <si>
    <t>Дерматовенерологические (дет.)</t>
  </si>
  <si>
    <t>Радиологические и рентгенологические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</si>
  <si>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</si>
  <si>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</si>
  <si>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</si>
  <si>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</si>
  <si>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(взр.)</t>
  </si>
  <si>
    <t>Гнойные хирургические (дет.)</t>
  </si>
  <si>
    <t>Пульмонологические (взр.)</t>
  </si>
  <si>
    <t>Пульмонологические (дет.)</t>
  </si>
  <si>
    <t>Реанимационное отд. (взр.) - прочие</t>
  </si>
  <si>
    <t>в т.ч. реанимационные (взр.)</t>
  </si>
  <si>
    <t>Реанимационное отд. (дет.) - прочие</t>
  </si>
  <si>
    <t>в т.ч. реанимационные (дет.)</t>
  </si>
  <si>
    <t>Ожоговые (дет.)</t>
  </si>
  <si>
    <t>Сестринского ухода</t>
  </si>
  <si>
    <t>Острых отравлений - прочие</t>
  </si>
  <si>
    <t>Восстановительного лечения (терапевт.)</t>
  </si>
  <si>
    <t>Восстановительного лечения (травматолог.)</t>
  </si>
  <si>
    <t>Хронического гемодиализа (нефролог.)</t>
  </si>
  <si>
    <t>Восстановительного лечения (невролог.)</t>
  </si>
  <si>
    <t>Восстановительного лечения (ортопед.)</t>
  </si>
  <si>
    <t>Код</t>
  </si>
  <si>
    <t>Диагностические - прочие</t>
  </si>
  <si>
    <t>Профпатологические</t>
  </si>
  <si>
    <t>Иммунологические - прочие</t>
  </si>
  <si>
    <t>Приемного покоя - прочие</t>
  </si>
  <si>
    <t>Всего по области (подчинение)</t>
  </si>
  <si>
    <t>Использование коечного фонда ЛПУ Смоленской области по профилям коек в 2001 - 2003гг.</t>
  </si>
  <si>
    <t>Обеспеченность</t>
  </si>
  <si>
    <t>№</t>
  </si>
  <si>
    <t>Терапевтических больных</t>
  </si>
  <si>
    <t>Больных детей (все профили)</t>
  </si>
  <si>
    <t>Инфекционных больных</t>
  </si>
  <si>
    <t>Хирургических больных</t>
  </si>
  <si>
    <t>Онкологических больных</t>
  </si>
  <si>
    <t>Беременных женщин и рожениц</t>
  </si>
  <si>
    <t>Гинекологических больных</t>
  </si>
  <si>
    <t>Больных туберкулезом</t>
  </si>
  <si>
    <t>Неврологических больных</t>
  </si>
  <si>
    <t>Психических больных</t>
  </si>
  <si>
    <t>Наркологических больных</t>
  </si>
  <si>
    <t>Офтальмологических больных</t>
  </si>
  <si>
    <t>Отоларингологических больных</t>
  </si>
  <si>
    <t>Дерматовенерологических больных</t>
  </si>
  <si>
    <t>РФ</t>
  </si>
  <si>
    <t>из них детей</t>
  </si>
  <si>
    <t>из них педиатрических</t>
  </si>
  <si>
    <t>Койки основных специальностей и обеспеченность ими населения Смоленской области в сравнении с РФ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</si>
</sst>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8">
    <font>
      <sz val="10"/>
      <name val="Arial Cyr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/>
    </xf>
    <xf numFmtId="168" fontId="3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/>
    </xf>
    <xf numFmtId="168" fontId="6" fillId="2" borderId="1" xfId="0" applyNumberFormat="1" applyFont="1" applyFill="1" applyBorder="1" applyAlignment="1">
      <alignment horizontal="right" wrapText="1"/>
    </xf>
    <xf numFmtId="168" fontId="6" fillId="2" borderId="1" xfId="0" applyNumberFormat="1" applyFont="1" applyFill="1" applyBorder="1" applyAlignment="1">
      <alignment/>
    </xf>
    <xf numFmtId="168" fontId="6" fillId="2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/>
    </xf>
    <xf numFmtId="168" fontId="6" fillId="2" borderId="2" xfId="0" applyNumberFormat="1" applyFont="1" applyFill="1" applyBorder="1" applyAlignment="1">
      <alignment horizontal="right" wrapText="1"/>
    </xf>
    <xf numFmtId="168" fontId="6" fillId="2" borderId="2" xfId="0" applyNumberFormat="1" applyFont="1" applyFill="1" applyBorder="1" applyAlignment="1">
      <alignment/>
    </xf>
    <xf numFmtId="168" fontId="6" fillId="2" borderId="2" xfId="0" applyNumberFormat="1" applyFont="1" applyFill="1" applyBorder="1" applyAlignment="1">
      <alignment horizontal="right"/>
    </xf>
    <xf numFmtId="168" fontId="6" fillId="2" borderId="3" xfId="0" applyNumberFormat="1" applyFont="1" applyFill="1" applyBorder="1" applyAlignment="1">
      <alignment/>
    </xf>
    <xf numFmtId="168" fontId="6" fillId="2" borderId="4" xfId="0" applyNumberFormat="1" applyFont="1" applyFill="1" applyBorder="1" applyAlignment="1">
      <alignment/>
    </xf>
    <xf numFmtId="168" fontId="6" fillId="2" borderId="3" xfId="0" applyNumberFormat="1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/>
    </xf>
    <xf numFmtId="168" fontId="6" fillId="2" borderId="6" xfId="0" applyNumberFormat="1" applyFont="1" applyFill="1" applyBorder="1" applyAlignment="1">
      <alignment horizontal="right" wrapText="1"/>
    </xf>
    <xf numFmtId="168" fontId="6" fillId="2" borderId="6" xfId="0" applyNumberFormat="1" applyFont="1" applyFill="1" applyBorder="1" applyAlignment="1">
      <alignment/>
    </xf>
    <xf numFmtId="168" fontId="6" fillId="2" borderId="6" xfId="0" applyNumberFormat="1" applyFont="1" applyFill="1" applyBorder="1" applyAlignment="1">
      <alignment horizontal="right"/>
    </xf>
    <xf numFmtId="168" fontId="6" fillId="2" borderId="7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8" fontId="6" fillId="2" borderId="7" xfId="0" applyNumberFormat="1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 indent="2"/>
    </xf>
    <xf numFmtId="0" fontId="6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center" wrapText="1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wrapText="1"/>
    </xf>
    <xf numFmtId="0" fontId="6" fillId="2" borderId="12" xfId="0" applyNumberFormat="1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/>
    </xf>
    <xf numFmtId="168" fontId="5" fillId="2" borderId="7" xfId="0" applyNumberFormat="1" applyFont="1" applyFill="1" applyBorder="1" applyAlignment="1">
      <alignment horizontal="right" wrapText="1"/>
    </xf>
    <xf numFmtId="0" fontId="5" fillId="2" borderId="8" xfId="0" applyNumberFormat="1" applyFont="1" applyFill="1" applyBorder="1" applyAlignment="1">
      <alignment horizontal="left" vertical="center" wrapText="1"/>
    </xf>
    <xf numFmtId="168" fontId="5" fillId="2" borderId="1" xfId="0" applyNumberFormat="1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/>
    </xf>
    <xf numFmtId="168" fontId="6" fillId="2" borderId="14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/>
    </xf>
    <xf numFmtId="0" fontId="5" fillId="2" borderId="15" xfId="0" applyFont="1" applyFill="1" applyBorder="1" applyAlignment="1">
      <alignment horizontal="center" vertical="center" wrapText="1"/>
    </xf>
    <xf numFmtId="168" fontId="6" fillId="2" borderId="16" xfId="0" applyNumberFormat="1" applyFont="1" applyFill="1" applyBorder="1" applyAlignment="1">
      <alignment horizontal="right" wrapText="1"/>
    </xf>
    <xf numFmtId="168" fontId="6" fillId="2" borderId="17" xfId="0" applyNumberFormat="1" applyFont="1" applyFill="1" applyBorder="1" applyAlignment="1">
      <alignment horizontal="right" wrapText="1"/>
    </xf>
    <xf numFmtId="0" fontId="5" fillId="2" borderId="18" xfId="0" applyFont="1" applyFill="1" applyBorder="1" applyAlignment="1">
      <alignment horizontal="left" wrapText="1"/>
    </xf>
    <xf numFmtId="168" fontId="6" fillId="2" borderId="19" xfId="0" applyNumberFormat="1" applyFont="1" applyFill="1" applyBorder="1" applyAlignment="1">
      <alignment horizontal="right" wrapText="1"/>
    </xf>
    <xf numFmtId="168" fontId="6" fillId="2" borderId="12" xfId="0" applyNumberFormat="1" applyFont="1" applyFill="1" applyBorder="1" applyAlignment="1">
      <alignment horizontal="right" wrapText="1"/>
    </xf>
    <xf numFmtId="168" fontId="6" fillId="2" borderId="20" xfId="0" applyNumberFormat="1" applyFont="1" applyFill="1" applyBorder="1" applyAlignment="1">
      <alignment horizontal="right" wrapText="1"/>
    </xf>
    <xf numFmtId="168" fontId="5" fillId="2" borderId="2" xfId="0" applyNumberFormat="1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 indent="1"/>
    </xf>
    <xf numFmtId="0" fontId="6" fillId="2" borderId="21" xfId="0" applyFont="1" applyFill="1" applyBorder="1" applyAlignment="1">
      <alignment horizontal="left" wrapText="1"/>
    </xf>
    <xf numFmtId="168" fontId="5" fillId="2" borderId="4" xfId="0" applyNumberFormat="1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168" fontId="4" fillId="2" borderId="24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168" fontId="5" fillId="2" borderId="25" xfId="0" applyNumberFormat="1" applyFont="1" applyFill="1" applyBorder="1" applyAlignment="1">
      <alignment horizontal="center" vertical="center" wrapText="1"/>
    </xf>
    <xf numFmtId="168" fontId="5" fillId="2" borderId="26" xfId="0" applyNumberFormat="1" applyFont="1" applyFill="1" applyBorder="1" applyAlignment="1">
      <alignment horizontal="center" vertical="center" wrapText="1"/>
    </xf>
    <xf numFmtId="168" fontId="5" fillId="2" borderId="27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коечного фонда Смоленской области. 2003 год.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2"/>
          <c:y val="0.36125"/>
          <c:w val="0.43375"/>
          <c:h val="0.388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6"/>
            <c:spPr>
              <a:solidFill>
                <a:srgbClr val="FF9900"/>
              </a:solidFill>
            </c:spPr>
          </c:dPt>
          <c:dPt>
            <c:idx val="40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5"/>
              <c:delete val="1"/>
            </c:dLbl>
            <c:dLbl>
              <c:idx val="3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7"/>
              <c:delete val="1"/>
            </c:dLbl>
            <c:dLbl>
              <c:idx val="39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4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51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53"/>
              <c:delete val="1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5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66"/>
              <c:delete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,</c:separator>
          </c:dLbls>
          <c:cat>
            <c:strRef>
              <c:f>(Таблица1!$C$4:$C$36,Таблица1!$C$38:$C$55,Таблица1!$C$58:$C$67,Таблица1!$C$70:$C$73,Таблица1!$C$76:$C$77)</c:f>
              <c:strCache>
                <c:ptCount val="67"/>
                <c:pt idx="0">
                  <c:v>Общие</c:v>
                </c:pt>
                <c:pt idx="1">
                  <c:v>Терапевтические</c:v>
                </c:pt>
                <c:pt idx="2">
                  <c:v>Кардиологические</c:v>
                </c:pt>
                <c:pt idx="3">
                  <c:v>Кардиоревматологические (дет.)</c:v>
                </c:pt>
                <c:pt idx="4">
                  <c:v>Гастроэнтерологические (взр.)</c:v>
                </c:pt>
                <c:pt idx="5">
                  <c:v>Гастроэнтерологические (дет.)</c:v>
                </c:pt>
                <c:pt idx="6">
                  <c:v>Аллергологические (взр.)</c:v>
                </c:pt>
                <c:pt idx="7">
                  <c:v>Аллергологические (дет.)</c:v>
                </c:pt>
                <c:pt idx="8">
                  <c:v>Эндокринологические (взр.)</c:v>
                </c:pt>
                <c:pt idx="9">
                  <c:v>Эндокринологические (дет.)</c:v>
                </c:pt>
                <c:pt idx="10">
                  <c:v>Инфекционные (взр.)</c:v>
                </c:pt>
                <c:pt idx="11">
                  <c:v>Инфекционные (дет.)</c:v>
                </c:pt>
                <c:pt idx="12">
                  <c:v>Гематологические (взр.)</c:v>
                </c:pt>
                <c:pt idx="13">
                  <c:v>Гематологические (дет.)</c:v>
                </c:pt>
                <c:pt idx="14">
                  <c:v>Нефрологические (взр.)</c:v>
                </c:pt>
                <c:pt idx="15">
                  <c:v>Хронического гемодиализа (нефролог.)</c:v>
                </c:pt>
                <c:pt idx="16">
                  <c:v>Нефрологические (дет.)</c:v>
                </c:pt>
                <c:pt idx="17">
                  <c:v>Хирургические (взр.)</c:v>
                </c:pt>
                <c:pt idx="18">
                  <c:v>Хирургические (дет.)</c:v>
                </c:pt>
                <c:pt idx="19">
                  <c:v>Нейрохирургические (взр.)</c:v>
                </c:pt>
                <c:pt idx="20">
                  <c:v>Торокальной хирургии (взр.)</c:v>
                </c:pt>
                <c:pt idx="21">
                  <c:v>Сосудистой хирургии</c:v>
                </c:pt>
                <c:pt idx="22">
                  <c:v>Травматологические (взр.)</c:v>
                </c:pt>
                <c:pt idx="23">
                  <c:v>Травматологические (дет.)</c:v>
                </c:pt>
                <c:pt idx="24">
                  <c:v>Ожоговые (взр.)</c:v>
                </c:pt>
                <c:pt idx="25">
                  <c:v>Ожоговые (дет.)</c:v>
                </c:pt>
                <c:pt idx="26">
                  <c:v>Ортопедические (взр.)</c:v>
                </c:pt>
                <c:pt idx="27">
                  <c:v>Ортопедические (дет.)</c:v>
                </c:pt>
                <c:pt idx="28">
                  <c:v>Урологические (взр.)</c:v>
                </c:pt>
                <c:pt idx="29">
                  <c:v>Урологические (дет.)</c:v>
                </c:pt>
                <c:pt idx="30">
                  <c:v>Стоматологические (взр.)</c:v>
                </c:pt>
                <c:pt idx="31">
                  <c:v>Онкологические (взр.)</c:v>
                </c:pt>
                <c:pt idx="32">
                  <c:v>Для беременных и рожениц (кр. патологии)</c:v>
                </c:pt>
                <c:pt idx="33">
                  <c:v>Патологии беременности</c:v>
                </c:pt>
                <c:pt idx="34">
                  <c:v>Гинекологические (кроме абортных)</c:v>
                </c:pt>
                <c:pt idx="35">
                  <c:v>Для производства абортов</c:v>
                </c:pt>
                <c:pt idx="36">
                  <c:v>Туберкулезные (взр.)</c:v>
                </c:pt>
                <c:pt idx="37">
                  <c:v>Туберкулезные (дет.)</c:v>
                </c:pt>
                <c:pt idx="38">
                  <c:v>Неврологические (взр.)</c:v>
                </c:pt>
                <c:pt idx="39">
                  <c:v>Неврологические (дет.)</c:v>
                </c:pt>
                <c:pt idx="40">
                  <c:v>Психиатрические (взр.)</c:v>
                </c:pt>
                <c:pt idx="41">
                  <c:v>Психиатрические (дет.)</c:v>
                </c:pt>
                <c:pt idx="42">
                  <c:v>Наркологические</c:v>
                </c:pt>
                <c:pt idx="43">
                  <c:v>Офтальмологические (взр.)</c:v>
                </c:pt>
                <c:pt idx="44">
                  <c:v>Офтальмологические (дет.)</c:v>
                </c:pt>
                <c:pt idx="45">
                  <c:v>Отоларингологические (взр.)</c:v>
                </c:pt>
                <c:pt idx="46">
                  <c:v>Отоларингологические (дет.)</c:v>
                </c:pt>
                <c:pt idx="47">
                  <c:v>Дерматовенерологические (взр.)</c:v>
                </c:pt>
                <c:pt idx="48">
                  <c:v>Дерматовенерологические (дет.)</c:v>
                </c:pt>
                <c:pt idx="49">
                  <c:v>Радиологические и рентгенологические</c:v>
                </c:pt>
                <c:pt idx="50">
                  <c:v>Педиатрические (соматические)</c:v>
                </c:pt>
                <c:pt idx="51">
                  <c:v>Проктологические</c:v>
                </c:pt>
                <c:pt idx="52">
                  <c:v>Гнойные хирургические (взр.)</c:v>
                </c:pt>
                <c:pt idx="53">
                  <c:v>Гнойные хирургические (дет.)</c:v>
                </c:pt>
                <c:pt idx="54">
                  <c:v>Пульмонологические (взр.)</c:v>
                </c:pt>
                <c:pt idx="55">
                  <c:v>Пульмонологические (дет.)</c:v>
                </c:pt>
                <c:pt idx="56">
                  <c:v>Профпатологические</c:v>
                </c:pt>
                <c:pt idx="57">
                  <c:v>Восстановительного лечения (терапевт.)</c:v>
                </c:pt>
                <c:pt idx="58">
                  <c:v>Восстановительного лечения (травматолог.)</c:v>
                </c:pt>
                <c:pt idx="59">
                  <c:v>Восстановительного лечения (невролог.)</c:v>
                </c:pt>
                <c:pt idx="60">
                  <c:v>Восстановительного лечения (ортопед.)</c:v>
                </c:pt>
                <c:pt idx="61">
                  <c:v>Острых отравлений - прочие</c:v>
                </c:pt>
                <c:pt idx="62">
                  <c:v>Иммунологические - прочие</c:v>
                </c:pt>
                <c:pt idx="63">
                  <c:v>Приемного покоя - прочие</c:v>
                </c:pt>
                <c:pt idx="64">
                  <c:v>Диагностические - прочие</c:v>
                </c:pt>
                <c:pt idx="65">
                  <c:v>Сестринского ухода</c:v>
                </c:pt>
                <c:pt idx="66">
                  <c:v>Хосписные</c:v>
                </c:pt>
              </c:strCache>
            </c:strRef>
          </c:cat>
          <c:val>
            <c:numRef>
              <c:f>(Таблица1!$F$4:$F$36,Таблица1!$F$38:$F$55,Таблица1!$F$58:$F$67,Таблица1!$F$70:$F$73,Таблица1!$F$76:$F$77)</c:f>
              <c:numCache>
                <c:ptCount val="67"/>
                <c:pt idx="0">
                  <c:v>371</c:v>
                </c:pt>
                <c:pt idx="1">
                  <c:v>1379</c:v>
                </c:pt>
                <c:pt idx="2">
                  <c:v>440</c:v>
                </c:pt>
                <c:pt idx="3">
                  <c:v>23</c:v>
                </c:pt>
                <c:pt idx="4">
                  <c:v>137</c:v>
                </c:pt>
                <c:pt idx="5">
                  <c:v>15</c:v>
                </c:pt>
                <c:pt idx="6">
                  <c:v>23</c:v>
                </c:pt>
                <c:pt idx="7">
                  <c:v>15</c:v>
                </c:pt>
                <c:pt idx="8">
                  <c:v>60</c:v>
                </c:pt>
                <c:pt idx="9">
                  <c:v>12</c:v>
                </c:pt>
                <c:pt idx="10">
                  <c:v>475</c:v>
                </c:pt>
                <c:pt idx="11">
                  <c:v>209</c:v>
                </c:pt>
                <c:pt idx="12">
                  <c:v>10</c:v>
                </c:pt>
                <c:pt idx="13">
                  <c:v>4</c:v>
                </c:pt>
                <c:pt idx="14">
                  <c:v>10</c:v>
                </c:pt>
                <c:pt idx="15">
                  <c:v>15</c:v>
                </c:pt>
                <c:pt idx="16">
                  <c:v>23</c:v>
                </c:pt>
                <c:pt idx="17">
                  <c:v>922</c:v>
                </c:pt>
                <c:pt idx="18">
                  <c:v>66</c:v>
                </c:pt>
                <c:pt idx="19">
                  <c:v>135</c:v>
                </c:pt>
                <c:pt idx="20">
                  <c:v>25</c:v>
                </c:pt>
                <c:pt idx="21">
                  <c:v>73</c:v>
                </c:pt>
                <c:pt idx="22">
                  <c:v>408</c:v>
                </c:pt>
                <c:pt idx="23">
                  <c:v>30</c:v>
                </c:pt>
                <c:pt idx="24">
                  <c:v>25</c:v>
                </c:pt>
                <c:pt idx="25">
                  <c:v>10</c:v>
                </c:pt>
                <c:pt idx="26">
                  <c:v>30</c:v>
                </c:pt>
                <c:pt idx="27">
                  <c:v>35</c:v>
                </c:pt>
                <c:pt idx="28">
                  <c:v>175</c:v>
                </c:pt>
                <c:pt idx="29">
                  <c:v>5</c:v>
                </c:pt>
                <c:pt idx="30">
                  <c:v>65</c:v>
                </c:pt>
                <c:pt idx="31">
                  <c:v>290</c:v>
                </c:pt>
                <c:pt idx="32">
                  <c:v>309</c:v>
                </c:pt>
                <c:pt idx="33">
                  <c:v>269</c:v>
                </c:pt>
                <c:pt idx="34">
                  <c:v>557</c:v>
                </c:pt>
                <c:pt idx="35">
                  <c:v>16</c:v>
                </c:pt>
                <c:pt idx="36">
                  <c:v>440</c:v>
                </c:pt>
                <c:pt idx="37">
                  <c:v>40</c:v>
                </c:pt>
                <c:pt idx="38">
                  <c:v>521</c:v>
                </c:pt>
                <c:pt idx="39">
                  <c:v>30</c:v>
                </c:pt>
                <c:pt idx="40">
                  <c:v>1290</c:v>
                </c:pt>
                <c:pt idx="41">
                  <c:v>70</c:v>
                </c:pt>
                <c:pt idx="42">
                  <c:v>190</c:v>
                </c:pt>
                <c:pt idx="43">
                  <c:v>125</c:v>
                </c:pt>
                <c:pt idx="44">
                  <c:v>35</c:v>
                </c:pt>
                <c:pt idx="45">
                  <c:v>102</c:v>
                </c:pt>
                <c:pt idx="46">
                  <c:v>30</c:v>
                </c:pt>
                <c:pt idx="47">
                  <c:v>85</c:v>
                </c:pt>
                <c:pt idx="48">
                  <c:v>5</c:v>
                </c:pt>
                <c:pt idx="49">
                  <c:v>35</c:v>
                </c:pt>
                <c:pt idx="50">
                  <c:v>759</c:v>
                </c:pt>
                <c:pt idx="51">
                  <c:v>40</c:v>
                </c:pt>
                <c:pt idx="52">
                  <c:v>101</c:v>
                </c:pt>
                <c:pt idx="53">
                  <c:v>25</c:v>
                </c:pt>
                <c:pt idx="54">
                  <c:v>162</c:v>
                </c:pt>
                <c:pt idx="55">
                  <c:v>15</c:v>
                </c:pt>
                <c:pt idx="56">
                  <c:v>30</c:v>
                </c:pt>
                <c:pt idx="57">
                  <c:v>5</c:v>
                </c:pt>
                <c:pt idx="58">
                  <c:v>100</c:v>
                </c:pt>
                <c:pt idx="59">
                  <c:v>103</c:v>
                </c:pt>
                <c:pt idx="60">
                  <c:v>57</c:v>
                </c:pt>
                <c:pt idx="61">
                  <c:v>5</c:v>
                </c:pt>
                <c:pt idx="62">
                  <c:v>10</c:v>
                </c:pt>
                <c:pt idx="63">
                  <c:v>5</c:v>
                </c:pt>
                <c:pt idx="64">
                  <c:v>40</c:v>
                </c:pt>
                <c:pt idx="65">
                  <c:v>322</c:v>
                </c:pt>
                <c:pt idx="66">
                  <c:v>30</c:v>
                </c:pt>
              </c:numCache>
            </c:numRef>
          </c:val>
        </c:ser>
        <c:gapWidth val="200"/>
        <c:splitType val="val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Обеспеченность койками основных специальностей в сравнении с РФ.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barChart>
        <c:barDir val="bar"/>
        <c:grouping val="clustered"/>
        <c:varyColors val="0"/>
        <c:ser>
          <c:idx val="3"/>
          <c:order val="0"/>
          <c:tx>
            <c:v>РФ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Таблица2!$B$24,Таблица2!$B$46:$B$47,Таблица2!$B$50:$B$51,Таблица2!$B$69,Таблица2!$B$72,Таблица2!$B$75,Таблица2!$B$78,Таблица2!$B$81:$B$82,Таблица2!$B$85,Таблица2!$B$88,Таблица2!$B$90,Таблица2!$B$93,Таблица2!$B$96,Таблица2!$B$99)</c:f>
              <c:strCache>
                <c:ptCount val="17"/>
                <c:pt idx="0">
                  <c:v>Терапевтических больных</c:v>
                </c:pt>
                <c:pt idx="1">
                  <c:v>Больных детей (все профили)</c:v>
                </c:pt>
                <c:pt idx="2">
                  <c:v>из них педиатрических</c:v>
                </c:pt>
                <c:pt idx="3">
                  <c:v>Инфекционных больных</c:v>
                </c:pt>
                <c:pt idx="4">
                  <c:v>из них детей</c:v>
                </c:pt>
                <c:pt idx="5">
                  <c:v>Хирургических больных</c:v>
                </c:pt>
                <c:pt idx="6">
                  <c:v>Онкологических больных</c:v>
                </c:pt>
                <c:pt idx="7">
                  <c:v>Беременных женщин и рожениц</c:v>
                </c:pt>
                <c:pt idx="8">
                  <c:v>Гинекологических больных</c:v>
                </c:pt>
                <c:pt idx="9">
                  <c:v>Больных туберкулезом</c:v>
                </c:pt>
                <c:pt idx="10">
                  <c:v>из них детей</c:v>
                </c:pt>
                <c:pt idx="11">
                  <c:v>Неврологических больных</c:v>
                </c:pt>
                <c:pt idx="12">
                  <c:v>Психических больных</c:v>
                </c:pt>
                <c:pt idx="13">
                  <c:v>Наркологических больных</c:v>
                </c:pt>
                <c:pt idx="14">
                  <c:v>Офтальмологических больных</c:v>
                </c:pt>
                <c:pt idx="15">
                  <c:v>Отоларингологических больных</c:v>
                </c:pt>
                <c:pt idx="16">
                  <c:v>Дерматовенерологических больных</c:v>
                </c:pt>
              </c:strCache>
            </c:strRef>
          </c:cat>
          <c:val>
            <c:numRef>
              <c:f>(Таблица2!$I$24,Таблица2!$I$46:$I$47,Таблица2!$I$50:$I$51,Таблица2!$I$69,Таблица2!$I$72,Таблица2!$I$75,Таблица2!$I$78,Таблица2!$I$81:$I$82,Таблица2!$I$85,Таблица2!$I$88,Таблица2!$I$90,Таблица2!$I$93,Таблица2!$I$96,Таблица2!$I$99)</c:f>
              <c:numCache>
                <c:ptCount val="17"/>
                <c:pt idx="0">
                  <c:v>23.5</c:v>
                </c:pt>
                <c:pt idx="1">
                  <c:v>66.6</c:v>
                </c:pt>
                <c:pt idx="2">
                  <c:v>33.1</c:v>
                </c:pt>
                <c:pt idx="3">
                  <c:v>6.7</c:v>
                </c:pt>
                <c:pt idx="4">
                  <c:v>18.5</c:v>
                </c:pt>
                <c:pt idx="5">
                  <c:v>19.3</c:v>
                </c:pt>
                <c:pt idx="6">
                  <c:v>2.6</c:v>
                </c:pt>
                <c:pt idx="7">
                  <c:v>22.2</c:v>
                </c:pt>
                <c:pt idx="8">
                  <c:v>11.1</c:v>
                </c:pt>
                <c:pt idx="9">
                  <c:v>5.7</c:v>
                </c:pt>
                <c:pt idx="10">
                  <c:v>2.9</c:v>
                </c:pt>
                <c:pt idx="11">
                  <c:v>5.5</c:v>
                </c:pt>
                <c:pt idx="12">
                  <c:v>11.1</c:v>
                </c:pt>
                <c:pt idx="13">
                  <c:v>2.1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</c:numCache>
            </c:numRef>
          </c:val>
        </c:ser>
        <c:ser>
          <c:idx val="2"/>
          <c:order val="1"/>
          <c:tx>
            <c:v>Смоленская область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Таблица2!$B$24,Таблица2!$B$46:$B$47,Таблица2!$B$50:$B$51,Таблица2!$B$69,Таблица2!$B$72,Таблица2!$B$75,Таблица2!$B$78,Таблица2!$B$81:$B$82,Таблица2!$B$85,Таблица2!$B$88,Таблица2!$B$90,Таблица2!$B$93,Таблица2!$B$96,Таблица2!$B$99)</c:f>
              <c:strCache>
                <c:ptCount val="17"/>
                <c:pt idx="0">
                  <c:v>Терапевтических больных</c:v>
                </c:pt>
                <c:pt idx="1">
                  <c:v>Больных детей (все профили)</c:v>
                </c:pt>
                <c:pt idx="2">
                  <c:v>из них педиатрических</c:v>
                </c:pt>
                <c:pt idx="3">
                  <c:v>Инфекционных больных</c:v>
                </c:pt>
                <c:pt idx="4">
                  <c:v>из них детей</c:v>
                </c:pt>
                <c:pt idx="5">
                  <c:v>Хирургических больных</c:v>
                </c:pt>
                <c:pt idx="6">
                  <c:v>Онкологических больных</c:v>
                </c:pt>
                <c:pt idx="7">
                  <c:v>Беременных женщин и рожениц</c:v>
                </c:pt>
                <c:pt idx="8">
                  <c:v>Гинекологических больных</c:v>
                </c:pt>
                <c:pt idx="9">
                  <c:v>Больных туберкулезом</c:v>
                </c:pt>
                <c:pt idx="10">
                  <c:v>из них детей</c:v>
                </c:pt>
                <c:pt idx="11">
                  <c:v>Неврологических больных</c:v>
                </c:pt>
                <c:pt idx="12">
                  <c:v>Психических больных</c:v>
                </c:pt>
                <c:pt idx="13">
                  <c:v>Наркологических больных</c:v>
                </c:pt>
                <c:pt idx="14">
                  <c:v>Офтальмологических больных</c:v>
                </c:pt>
                <c:pt idx="15">
                  <c:v>Отоларингологических больных</c:v>
                </c:pt>
                <c:pt idx="16">
                  <c:v>Дерматовенерологических больных</c:v>
                </c:pt>
              </c:strCache>
            </c:strRef>
          </c:cat>
          <c:val>
            <c:numRef>
              <c:f>(Таблица2!$H$24,Таблица2!$H$46:$H$47,Таблица2!$H$50:$H$51,Таблица2!$H$69,Таблица2!$H$72,Таблица2!$H$75,Таблица2!$H$78,Таблица2!$H$81:$H$82,Таблица2!$H$85,Таблица2!$H$88,Таблица2!$H$90,Таблица2!$H$93,Таблица2!$H$96,Таблица2!$H$99)</c:f>
              <c:numCache>
                <c:ptCount val="17"/>
                <c:pt idx="0">
                  <c:v>27.34905196412144</c:v>
                </c:pt>
                <c:pt idx="1">
                  <c:v>69.06070796712028</c:v>
                </c:pt>
                <c:pt idx="2">
                  <c:v>36.00073993615679</c:v>
                </c:pt>
                <c:pt idx="3">
                  <c:v>6.311319684028025</c:v>
                </c:pt>
                <c:pt idx="4">
                  <c:v>9.913247228796799</c:v>
                </c:pt>
                <c:pt idx="5">
                  <c:v>20.022753968334523</c:v>
                </c:pt>
                <c:pt idx="6">
                  <c:v>2.998799557469456</c:v>
                </c:pt>
                <c:pt idx="7">
                  <c:v>19.79472391839642</c:v>
                </c:pt>
                <c:pt idx="8">
                  <c:v>9.788279346901403</c:v>
                </c:pt>
                <c:pt idx="9">
                  <c:v>4.428996269493351</c:v>
                </c:pt>
                <c:pt idx="10">
                  <c:v>1.8972721968989088</c:v>
                </c:pt>
                <c:pt idx="11">
                  <c:v>5.084118634355908</c:v>
                </c:pt>
                <c:pt idx="12">
                  <c:v>12.548822763564493</c:v>
                </c:pt>
                <c:pt idx="13">
                  <c:v>1.7531443566744513</c:v>
                </c:pt>
                <c:pt idx="14">
                  <c:v>1.4763320898311167</c:v>
                </c:pt>
                <c:pt idx="15">
                  <c:v>0.9411617072673369</c:v>
                </c:pt>
                <c:pt idx="16">
                  <c:v>0.8304368005300032</c:v>
                </c:pt>
              </c:numCache>
            </c:numRef>
          </c:val>
        </c:ser>
        <c:axId val="17333807"/>
        <c:axId val="21786536"/>
      </c:barChart>
      <c:catAx>
        <c:axId val="173338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1786536"/>
        <c:crosses val="autoZero"/>
        <c:auto val="0"/>
        <c:lblOffset val="100"/>
        <c:noMultiLvlLbl val="0"/>
      </c:catAx>
      <c:valAx>
        <c:axId val="21786536"/>
        <c:scaling>
          <c:orientation val="minMax"/>
          <c:max val="7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1"/>
        <c:majorTickMark val="out"/>
        <c:minorTickMark val="none"/>
        <c:tickLblPos val="nextTo"/>
        <c:crossAx val="173338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92375"/>
          <c:w val="0.1545"/>
          <c:h val="0.076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874015748031497" right="0.7874015748031497" top="0.5905511811023623" bottom="0.5905511811023623" header="0.5118110236220472" footer="0.5118110236220472"/>
  <pageSetup firstPageNumber="152" useFirstPageNumber="1" horizontalDpi="300" verticalDpi="300" orientation="landscape" paperSize="9"/>
  <headerFooter>
    <oddFooter>&amp;C&amp;P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 zoomToFit="1"/>
  </sheetViews>
  <pageMargins left="0.7874015748031497" right="0.7874015748031497" top="0.984251968503937" bottom="0.984251968503937" header="0.5118110236220472" footer="0.5118110236220472"/>
  <pageSetup firstPageNumber="155" useFirstPageNumber="1" horizontalDpi="300" verticalDpi="300" orientation="landscape" paperSize="9"/>
  <headerFooter>
    <oddFooter>&amp;C&amp;P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467475"/>
    <xdr:graphicFrame>
      <xdr:nvGraphicFramePr>
        <xdr:cNvPr id="1" name="Chart 1"/>
        <xdr:cNvGraphicFramePr/>
      </xdr:nvGraphicFramePr>
      <xdr:xfrm>
        <a:off x="0" y="0"/>
        <a:ext cx="92392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91850" cy="5876925"/>
    <xdr:graphicFrame>
      <xdr:nvGraphicFramePr>
        <xdr:cNvPr id="1" name="Shape 1025"/>
        <xdr:cNvGraphicFramePr/>
      </xdr:nvGraphicFramePr>
      <xdr:xfrm>
        <a:off x="0" y="0"/>
        <a:ext cx="109918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workbookViewId="0" topLeftCell="A1">
      <selection activeCell="F44" sqref="F44"/>
    </sheetView>
  </sheetViews>
  <sheetFormatPr defaultColWidth="9.00390625" defaultRowHeight="15" customHeight="1"/>
  <cols>
    <col min="1" max="1" width="4.25390625" style="3" customWidth="1"/>
    <col min="2" max="2" width="4.125" style="3" customWidth="1"/>
    <col min="3" max="3" width="38.75390625" style="3" customWidth="1"/>
    <col min="4" max="11" width="6.25390625" style="3" customWidth="1"/>
    <col min="12" max="12" width="6.25390625" style="4" customWidth="1"/>
    <col min="13" max="18" width="6.25390625" style="3" customWidth="1"/>
    <col min="19" max="16384" width="29.875" style="3" customWidth="1"/>
  </cols>
  <sheetData>
    <row r="1" spans="3:18" s="1" customFormat="1" ht="31.5" customHeight="1" thickBot="1">
      <c r="C1" s="66" t="s">
        <v>85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2" customFormat="1" ht="54" customHeight="1">
      <c r="A2" s="62" t="s">
        <v>79</v>
      </c>
      <c r="B2" s="70" t="s">
        <v>87</v>
      </c>
      <c r="C2" s="64" t="s">
        <v>6</v>
      </c>
      <c r="D2" s="67" t="s">
        <v>2</v>
      </c>
      <c r="E2" s="68"/>
      <c r="F2" s="69"/>
      <c r="G2" s="67" t="s">
        <v>3</v>
      </c>
      <c r="H2" s="68"/>
      <c r="I2" s="69"/>
      <c r="J2" s="72" t="s">
        <v>4</v>
      </c>
      <c r="K2" s="73"/>
      <c r="L2" s="74"/>
      <c r="M2" s="67" t="s">
        <v>7</v>
      </c>
      <c r="N2" s="68"/>
      <c r="O2" s="69"/>
      <c r="P2" s="67" t="s">
        <v>5</v>
      </c>
      <c r="Q2" s="68"/>
      <c r="R2" s="75"/>
    </row>
    <row r="3" spans="1:18" ht="15" customHeight="1" thickBot="1">
      <c r="A3" s="63"/>
      <c r="B3" s="71"/>
      <c r="C3" s="65"/>
      <c r="D3" s="25">
        <v>2001</v>
      </c>
      <c r="E3" s="25">
        <v>2002</v>
      </c>
      <c r="F3" s="25">
        <v>2003</v>
      </c>
      <c r="G3" s="25">
        <v>2001</v>
      </c>
      <c r="H3" s="25">
        <v>2002</v>
      </c>
      <c r="I3" s="25">
        <v>2003</v>
      </c>
      <c r="J3" s="25">
        <v>2001</v>
      </c>
      <c r="K3" s="25">
        <v>2002</v>
      </c>
      <c r="L3" s="25">
        <v>2003</v>
      </c>
      <c r="M3" s="25">
        <v>2001</v>
      </c>
      <c r="N3" s="25">
        <v>2002</v>
      </c>
      <c r="O3" s="25">
        <v>2003</v>
      </c>
      <c r="P3" s="25">
        <v>2001</v>
      </c>
      <c r="Q3" s="25">
        <v>2002</v>
      </c>
      <c r="R3" s="26">
        <v>2003</v>
      </c>
    </row>
    <row r="4" spans="1:18" ht="15" customHeight="1">
      <c r="A4" s="33">
        <v>77</v>
      </c>
      <c r="B4" s="18">
        <v>1</v>
      </c>
      <c r="C4" s="29" t="s">
        <v>10</v>
      </c>
      <c r="D4" s="19">
        <v>349</v>
      </c>
      <c r="E4" s="19">
        <v>361</v>
      </c>
      <c r="F4" s="20">
        <v>371</v>
      </c>
      <c r="G4" s="21">
        <v>312.9</v>
      </c>
      <c r="H4" s="21">
        <v>283.61</v>
      </c>
      <c r="I4" s="22">
        <v>241.02</v>
      </c>
      <c r="J4" s="21">
        <v>18</v>
      </c>
      <c r="K4" s="21">
        <v>18.38</v>
      </c>
      <c r="L4" s="22">
        <v>16.8</v>
      </c>
      <c r="M4" s="21">
        <v>17.4</v>
      </c>
      <c r="N4" s="21">
        <v>15.43</v>
      </c>
      <c r="O4" s="22">
        <v>14.34</v>
      </c>
      <c r="P4" s="21">
        <v>2.5</v>
      </c>
      <c r="Q4" s="23">
        <v>2.75</v>
      </c>
      <c r="R4" s="24">
        <v>2.5</v>
      </c>
    </row>
    <row r="5" spans="1:18" ht="15" customHeight="1">
      <c r="A5" s="34">
        <v>2</v>
      </c>
      <c r="B5" s="28">
        <v>2</v>
      </c>
      <c r="C5" s="30" t="s">
        <v>11</v>
      </c>
      <c r="D5" s="5">
        <v>1358</v>
      </c>
      <c r="E5" s="5">
        <v>1375</v>
      </c>
      <c r="F5" s="6">
        <v>1379</v>
      </c>
      <c r="G5" s="7">
        <v>334.5</v>
      </c>
      <c r="H5" s="7">
        <v>336.68</v>
      </c>
      <c r="I5" s="8">
        <v>316.95</v>
      </c>
      <c r="J5" s="7">
        <v>15</v>
      </c>
      <c r="K5" s="7">
        <v>14.6</v>
      </c>
      <c r="L5" s="8">
        <v>14.6</v>
      </c>
      <c r="M5" s="7">
        <v>22.3</v>
      </c>
      <c r="N5" s="7">
        <v>23.06</v>
      </c>
      <c r="O5" s="8">
        <v>22.39</v>
      </c>
      <c r="P5" s="7">
        <v>1.3</v>
      </c>
      <c r="Q5" s="9">
        <v>1.35</v>
      </c>
      <c r="R5" s="15">
        <v>1.44</v>
      </c>
    </row>
    <row r="6" spans="1:18" ht="15" customHeight="1">
      <c r="A6" s="35">
        <v>3</v>
      </c>
      <c r="B6" s="28">
        <v>3</v>
      </c>
      <c r="C6" s="30" t="s">
        <v>12</v>
      </c>
      <c r="D6" s="5">
        <v>403</v>
      </c>
      <c r="E6" s="5">
        <v>418</v>
      </c>
      <c r="F6" s="6">
        <v>440</v>
      </c>
      <c r="G6" s="7">
        <v>353.9</v>
      </c>
      <c r="H6" s="7">
        <v>349.79</v>
      </c>
      <c r="I6" s="8">
        <v>353.28</v>
      </c>
      <c r="J6" s="7">
        <v>14.8</v>
      </c>
      <c r="K6" s="7">
        <v>14.65</v>
      </c>
      <c r="L6" s="8">
        <v>15.31</v>
      </c>
      <c r="M6" s="7">
        <v>23.9</v>
      </c>
      <c r="N6" s="7">
        <v>23.88</v>
      </c>
      <c r="O6" s="8">
        <v>23.08</v>
      </c>
      <c r="P6" s="7">
        <v>3.2</v>
      </c>
      <c r="Q6" s="9">
        <v>2.97</v>
      </c>
      <c r="R6" s="15">
        <v>3.32</v>
      </c>
    </row>
    <row r="7" spans="1:18" ht="15" customHeight="1">
      <c r="A7" s="35">
        <v>4</v>
      </c>
      <c r="B7" s="18">
        <v>4</v>
      </c>
      <c r="C7" s="30" t="s">
        <v>13</v>
      </c>
      <c r="D7" s="5">
        <v>33</v>
      </c>
      <c r="E7" s="5">
        <v>33</v>
      </c>
      <c r="F7" s="6">
        <v>23</v>
      </c>
      <c r="G7" s="7">
        <v>359</v>
      </c>
      <c r="H7" s="7">
        <v>350.48</v>
      </c>
      <c r="I7" s="8">
        <v>325.63</v>
      </c>
      <c r="J7" s="7">
        <v>17.1</v>
      </c>
      <c r="K7" s="7">
        <v>16.52</v>
      </c>
      <c r="L7" s="8">
        <v>12.69</v>
      </c>
      <c r="M7" s="7">
        <v>20.7</v>
      </c>
      <c r="N7" s="7">
        <v>21.21</v>
      </c>
      <c r="O7" s="8">
        <v>25.66</v>
      </c>
      <c r="P7" s="7" t="s">
        <v>0</v>
      </c>
      <c r="Q7" s="7" t="s">
        <v>0</v>
      </c>
      <c r="R7" s="17" t="s">
        <v>0</v>
      </c>
    </row>
    <row r="8" spans="1:18" ht="15" customHeight="1">
      <c r="A8" s="35">
        <v>5</v>
      </c>
      <c r="B8" s="28">
        <v>5</v>
      </c>
      <c r="C8" s="30" t="s">
        <v>14</v>
      </c>
      <c r="D8" s="5">
        <v>106</v>
      </c>
      <c r="E8" s="5">
        <v>150</v>
      </c>
      <c r="F8" s="6">
        <v>137</v>
      </c>
      <c r="G8" s="7">
        <v>340.9</v>
      </c>
      <c r="H8" s="7">
        <v>335.95</v>
      </c>
      <c r="I8" s="8">
        <v>348.38</v>
      </c>
      <c r="J8" s="7">
        <v>13.2</v>
      </c>
      <c r="K8" s="7">
        <v>12.89</v>
      </c>
      <c r="L8" s="8">
        <v>14.14</v>
      </c>
      <c r="M8" s="7">
        <v>25.7</v>
      </c>
      <c r="N8" s="7">
        <v>26.06</v>
      </c>
      <c r="O8" s="8">
        <v>24.64</v>
      </c>
      <c r="P8" s="7">
        <v>1.3</v>
      </c>
      <c r="Q8" s="9">
        <v>1.45</v>
      </c>
      <c r="R8" s="15">
        <v>1.67</v>
      </c>
    </row>
    <row r="9" spans="1:18" ht="15" customHeight="1">
      <c r="A9" s="35">
        <v>6</v>
      </c>
      <c r="B9" s="28">
        <v>6</v>
      </c>
      <c r="C9" s="30" t="s">
        <v>15</v>
      </c>
      <c r="D9" s="5">
        <v>65</v>
      </c>
      <c r="E9" s="5">
        <v>65</v>
      </c>
      <c r="F9" s="6">
        <v>15</v>
      </c>
      <c r="G9" s="7">
        <v>327.8</v>
      </c>
      <c r="H9" s="7">
        <v>335.78</v>
      </c>
      <c r="I9" s="8">
        <v>329.29</v>
      </c>
      <c r="J9" s="7">
        <v>18.7</v>
      </c>
      <c r="K9" s="7">
        <v>18.17</v>
      </c>
      <c r="L9" s="8">
        <v>16.2</v>
      </c>
      <c r="M9" s="7">
        <v>17.5</v>
      </c>
      <c r="N9" s="7">
        <v>18.48</v>
      </c>
      <c r="O9" s="8">
        <v>20.32</v>
      </c>
      <c r="P9" s="7" t="s">
        <v>0</v>
      </c>
      <c r="Q9" s="7" t="s">
        <v>0</v>
      </c>
      <c r="R9" s="17" t="s">
        <v>0</v>
      </c>
    </row>
    <row r="10" spans="1:18" ht="15" customHeight="1">
      <c r="A10" s="35">
        <v>7</v>
      </c>
      <c r="B10" s="18">
        <v>7</v>
      </c>
      <c r="C10" s="30" t="s">
        <v>16</v>
      </c>
      <c r="D10" s="5">
        <v>23</v>
      </c>
      <c r="E10" s="5">
        <v>23</v>
      </c>
      <c r="F10" s="6">
        <v>23</v>
      </c>
      <c r="G10" s="7">
        <v>317.7</v>
      </c>
      <c r="H10" s="7">
        <v>383.48</v>
      </c>
      <c r="I10" s="8">
        <v>219.3</v>
      </c>
      <c r="J10" s="7">
        <v>18.5</v>
      </c>
      <c r="K10" s="7">
        <v>19.01</v>
      </c>
      <c r="L10" s="8">
        <v>10.05</v>
      </c>
      <c r="M10" s="7">
        <v>17.4</v>
      </c>
      <c r="N10" s="7">
        <v>20.17</v>
      </c>
      <c r="O10" s="8">
        <v>21.83</v>
      </c>
      <c r="P10" s="7" t="s">
        <v>0</v>
      </c>
      <c r="Q10" s="7" t="s">
        <v>0</v>
      </c>
      <c r="R10" s="17" t="s">
        <v>0</v>
      </c>
    </row>
    <row r="11" spans="1:18" ht="14.25">
      <c r="A11" s="35">
        <v>8</v>
      </c>
      <c r="B11" s="28">
        <v>8</v>
      </c>
      <c r="C11" s="30" t="s">
        <v>17</v>
      </c>
      <c r="D11" s="5">
        <v>15</v>
      </c>
      <c r="E11" s="5">
        <v>15</v>
      </c>
      <c r="F11" s="6">
        <v>15</v>
      </c>
      <c r="G11" s="7">
        <v>425.9</v>
      </c>
      <c r="H11" s="7">
        <v>396.53</v>
      </c>
      <c r="I11" s="8">
        <v>365.27</v>
      </c>
      <c r="J11" s="7">
        <v>14.2</v>
      </c>
      <c r="K11" s="7">
        <v>15.71</v>
      </c>
      <c r="L11" s="8">
        <v>11.89</v>
      </c>
      <c r="M11" s="7">
        <v>30.2</v>
      </c>
      <c r="N11" s="7">
        <v>25.23</v>
      </c>
      <c r="O11" s="8">
        <v>30.73</v>
      </c>
      <c r="P11" s="7" t="s">
        <v>0</v>
      </c>
      <c r="Q11" s="7" t="s">
        <v>0</v>
      </c>
      <c r="R11" s="17" t="s">
        <v>0</v>
      </c>
    </row>
    <row r="12" spans="1:18" ht="15" customHeight="1">
      <c r="A12" s="35">
        <v>11</v>
      </c>
      <c r="B12" s="28">
        <v>9</v>
      </c>
      <c r="C12" s="30" t="s">
        <v>18</v>
      </c>
      <c r="D12" s="5">
        <v>45</v>
      </c>
      <c r="E12" s="5">
        <v>45</v>
      </c>
      <c r="F12" s="6">
        <v>60</v>
      </c>
      <c r="G12" s="7">
        <v>315.5</v>
      </c>
      <c r="H12" s="7">
        <v>303.69</v>
      </c>
      <c r="I12" s="8">
        <v>308.91</v>
      </c>
      <c r="J12" s="7">
        <v>15.2</v>
      </c>
      <c r="K12" s="7">
        <v>16.15</v>
      </c>
      <c r="L12" s="8">
        <v>16.91</v>
      </c>
      <c r="M12" s="7">
        <v>20.7</v>
      </c>
      <c r="N12" s="7">
        <v>18.8</v>
      </c>
      <c r="O12" s="8">
        <v>18.26</v>
      </c>
      <c r="P12" s="7">
        <v>1.5</v>
      </c>
      <c r="Q12" s="9">
        <v>1.3</v>
      </c>
      <c r="R12" s="15">
        <v>1.28</v>
      </c>
    </row>
    <row r="13" spans="1:18" ht="15" customHeight="1">
      <c r="A13" s="35">
        <v>12</v>
      </c>
      <c r="B13" s="18">
        <v>10</v>
      </c>
      <c r="C13" s="30" t="s">
        <v>19</v>
      </c>
      <c r="D13" s="5">
        <v>12</v>
      </c>
      <c r="E13" s="5">
        <v>12</v>
      </c>
      <c r="F13" s="6">
        <v>12</v>
      </c>
      <c r="G13" s="7">
        <v>437.2</v>
      </c>
      <c r="H13" s="7">
        <v>457</v>
      </c>
      <c r="I13" s="8">
        <v>426.17</v>
      </c>
      <c r="J13" s="7">
        <v>14.8</v>
      </c>
      <c r="K13" s="7">
        <v>15.85</v>
      </c>
      <c r="L13" s="8">
        <v>14.13</v>
      </c>
      <c r="M13" s="7">
        <v>29.5</v>
      </c>
      <c r="N13" s="7">
        <v>28.83</v>
      </c>
      <c r="O13" s="8">
        <v>30.17</v>
      </c>
      <c r="P13" s="7" t="s">
        <v>0</v>
      </c>
      <c r="Q13" s="7" t="s">
        <v>0</v>
      </c>
      <c r="R13" s="17" t="s">
        <v>0</v>
      </c>
    </row>
    <row r="14" spans="1:18" ht="15" customHeight="1">
      <c r="A14" s="35">
        <v>13</v>
      </c>
      <c r="B14" s="28">
        <v>11</v>
      </c>
      <c r="C14" s="30" t="s">
        <v>20</v>
      </c>
      <c r="D14" s="5">
        <v>521</v>
      </c>
      <c r="E14" s="5">
        <v>460</v>
      </c>
      <c r="F14" s="6">
        <v>475</v>
      </c>
      <c r="G14" s="7">
        <v>248.9</v>
      </c>
      <c r="H14" s="7">
        <v>228.18</v>
      </c>
      <c r="I14" s="8">
        <v>202.23</v>
      </c>
      <c r="J14" s="7">
        <v>11.3</v>
      </c>
      <c r="K14" s="7">
        <v>10.4</v>
      </c>
      <c r="L14" s="8">
        <v>10.03</v>
      </c>
      <c r="M14" s="7">
        <v>22.2</v>
      </c>
      <c r="N14" s="7">
        <v>21.94</v>
      </c>
      <c r="O14" s="8">
        <v>20.17</v>
      </c>
      <c r="P14" s="7">
        <v>0.3</v>
      </c>
      <c r="Q14" s="9">
        <v>0.36</v>
      </c>
      <c r="R14" s="15">
        <v>0.4</v>
      </c>
    </row>
    <row r="15" spans="1:18" ht="15" customHeight="1">
      <c r="A15" s="35">
        <v>14</v>
      </c>
      <c r="B15" s="18">
        <v>12</v>
      </c>
      <c r="C15" s="30" t="s">
        <v>21</v>
      </c>
      <c r="D15" s="5">
        <v>234</v>
      </c>
      <c r="E15" s="5">
        <v>229</v>
      </c>
      <c r="F15" s="6">
        <v>209</v>
      </c>
      <c r="G15" s="7">
        <v>221.3</v>
      </c>
      <c r="H15" s="7">
        <v>200.28</v>
      </c>
      <c r="I15" s="8">
        <v>198.77</v>
      </c>
      <c r="J15" s="7">
        <v>9.1</v>
      </c>
      <c r="K15" s="7">
        <v>8.24</v>
      </c>
      <c r="L15" s="8">
        <v>7.71</v>
      </c>
      <c r="M15" s="7">
        <v>24.4</v>
      </c>
      <c r="N15" s="7">
        <v>24.31</v>
      </c>
      <c r="O15" s="8">
        <v>25.77</v>
      </c>
      <c r="P15" s="7">
        <v>0.2</v>
      </c>
      <c r="Q15" s="9">
        <v>0.25</v>
      </c>
      <c r="R15" s="15">
        <v>0.11</v>
      </c>
    </row>
    <row r="16" spans="1:18" ht="15" customHeight="1">
      <c r="A16" s="35">
        <v>15</v>
      </c>
      <c r="B16" s="28">
        <v>13</v>
      </c>
      <c r="C16" s="30" t="s">
        <v>22</v>
      </c>
      <c r="D16" s="5">
        <v>25</v>
      </c>
      <c r="E16" s="5">
        <v>25</v>
      </c>
      <c r="F16" s="6">
        <v>10</v>
      </c>
      <c r="G16" s="7">
        <v>199.2</v>
      </c>
      <c r="H16" s="7">
        <v>237.88</v>
      </c>
      <c r="I16" s="8">
        <v>225.78</v>
      </c>
      <c r="J16" s="7">
        <v>15.7</v>
      </c>
      <c r="K16" s="7">
        <v>18.97</v>
      </c>
      <c r="L16" s="8">
        <v>18.11</v>
      </c>
      <c r="M16" s="7">
        <v>12.7</v>
      </c>
      <c r="N16" s="7">
        <v>12.54</v>
      </c>
      <c r="O16" s="8">
        <v>12.47</v>
      </c>
      <c r="P16" s="7">
        <v>3.8</v>
      </c>
      <c r="Q16" s="9">
        <v>4.81</v>
      </c>
      <c r="R16" s="15">
        <v>2.88</v>
      </c>
    </row>
    <row r="17" spans="1:18" ht="15" customHeight="1">
      <c r="A17" s="35">
        <v>16</v>
      </c>
      <c r="B17" s="28">
        <v>14</v>
      </c>
      <c r="C17" s="30" t="s">
        <v>23</v>
      </c>
      <c r="D17" s="5">
        <v>4</v>
      </c>
      <c r="E17" s="5">
        <v>4</v>
      </c>
      <c r="F17" s="6">
        <v>4</v>
      </c>
      <c r="G17" s="7">
        <v>333.8</v>
      </c>
      <c r="H17" s="7">
        <v>280.75</v>
      </c>
      <c r="I17" s="8">
        <v>191.75</v>
      </c>
      <c r="J17" s="7">
        <v>16.7</v>
      </c>
      <c r="K17" s="7">
        <v>13.45</v>
      </c>
      <c r="L17" s="8">
        <v>11.04</v>
      </c>
      <c r="M17" s="7">
        <v>31.8</v>
      </c>
      <c r="N17" s="7">
        <v>20.88</v>
      </c>
      <c r="O17" s="8">
        <v>17.38</v>
      </c>
      <c r="P17" s="7" t="s">
        <v>0</v>
      </c>
      <c r="Q17" s="7" t="s">
        <v>0</v>
      </c>
      <c r="R17" s="17" t="s">
        <v>0</v>
      </c>
    </row>
    <row r="18" spans="1:18" ht="15" customHeight="1">
      <c r="A18" s="35">
        <v>17</v>
      </c>
      <c r="B18" s="18">
        <v>15</v>
      </c>
      <c r="C18" s="30" t="s">
        <v>24</v>
      </c>
      <c r="D18" s="5">
        <v>20</v>
      </c>
      <c r="E18" s="5">
        <v>20</v>
      </c>
      <c r="F18" s="6">
        <v>10</v>
      </c>
      <c r="G18" s="7">
        <v>291.7</v>
      </c>
      <c r="H18" s="7">
        <v>301.9</v>
      </c>
      <c r="I18" s="8">
        <v>310.69</v>
      </c>
      <c r="J18" s="7">
        <v>16.5</v>
      </c>
      <c r="K18" s="7">
        <v>16.45</v>
      </c>
      <c r="L18" s="8">
        <v>16.23</v>
      </c>
      <c r="M18" s="7">
        <v>17.6</v>
      </c>
      <c r="N18" s="7">
        <v>18.35</v>
      </c>
      <c r="O18" s="8">
        <v>19.15</v>
      </c>
      <c r="P18" s="7">
        <v>0.3</v>
      </c>
      <c r="Q18" s="9">
        <v>1.37</v>
      </c>
      <c r="R18" s="15">
        <v>1.42</v>
      </c>
    </row>
    <row r="19" spans="1:18" ht="15" customHeight="1">
      <c r="A19" s="35">
        <v>171</v>
      </c>
      <c r="B19" s="28">
        <v>16</v>
      </c>
      <c r="C19" s="30" t="s">
        <v>76</v>
      </c>
      <c r="D19" s="5">
        <v>15</v>
      </c>
      <c r="E19" s="5">
        <v>15</v>
      </c>
      <c r="F19" s="6">
        <v>15</v>
      </c>
      <c r="G19" s="7">
        <v>238.2</v>
      </c>
      <c r="H19" s="7">
        <v>187.93</v>
      </c>
      <c r="I19" s="8">
        <v>261.4</v>
      </c>
      <c r="J19" s="7">
        <v>23</v>
      </c>
      <c r="K19" s="7">
        <v>24.41</v>
      </c>
      <c r="L19" s="8">
        <v>23.06</v>
      </c>
      <c r="M19" s="7">
        <v>10.2</v>
      </c>
      <c r="N19" s="7">
        <v>7.7</v>
      </c>
      <c r="O19" s="8">
        <v>11.33</v>
      </c>
      <c r="P19" s="7">
        <v>3.2</v>
      </c>
      <c r="Q19" s="9">
        <v>3.42</v>
      </c>
      <c r="R19" s="15">
        <v>0.6</v>
      </c>
    </row>
    <row r="20" spans="1:18" ht="15" customHeight="1">
      <c r="A20" s="35">
        <v>18</v>
      </c>
      <c r="B20" s="28">
        <v>17</v>
      </c>
      <c r="C20" s="30" t="s">
        <v>25</v>
      </c>
      <c r="D20" s="5">
        <v>43</v>
      </c>
      <c r="E20" s="5">
        <v>43</v>
      </c>
      <c r="F20" s="6">
        <v>23</v>
      </c>
      <c r="G20" s="7">
        <v>335.9</v>
      </c>
      <c r="H20" s="7">
        <v>331.23</v>
      </c>
      <c r="I20" s="8">
        <v>371.64</v>
      </c>
      <c r="J20" s="7">
        <v>16.7</v>
      </c>
      <c r="K20" s="7">
        <v>17.87</v>
      </c>
      <c r="L20" s="8">
        <v>19.77</v>
      </c>
      <c r="M20" s="7">
        <v>20.2</v>
      </c>
      <c r="N20" s="7">
        <v>18.53</v>
      </c>
      <c r="O20" s="8">
        <v>18.8</v>
      </c>
      <c r="P20" s="7" t="s">
        <v>0</v>
      </c>
      <c r="Q20" s="7" t="s">
        <v>0</v>
      </c>
      <c r="R20" s="17" t="s">
        <v>0</v>
      </c>
    </row>
    <row r="21" spans="1:18" ht="15" customHeight="1">
      <c r="A21" s="35">
        <v>19</v>
      </c>
      <c r="B21" s="18">
        <v>18</v>
      </c>
      <c r="C21" s="30" t="s">
        <v>26</v>
      </c>
      <c r="D21" s="5">
        <v>892</v>
      </c>
      <c r="E21" s="5">
        <v>909</v>
      </c>
      <c r="F21" s="6">
        <v>922</v>
      </c>
      <c r="G21" s="7">
        <v>319</v>
      </c>
      <c r="H21" s="7">
        <v>320.82</v>
      </c>
      <c r="I21" s="8">
        <v>293.13</v>
      </c>
      <c r="J21" s="7">
        <v>10.8</v>
      </c>
      <c r="K21" s="7">
        <v>10.83</v>
      </c>
      <c r="L21" s="8">
        <v>11.26</v>
      </c>
      <c r="M21" s="7">
        <v>29.5</v>
      </c>
      <c r="N21" s="7">
        <v>29.63</v>
      </c>
      <c r="O21" s="8">
        <v>26.02</v>
      </c>
      <c r="P21" s="7">
        <v>1.5</v>
      </c>
      <c r="Q21" s="9">
        <v>1.98</v>
      </c>
      <c r="R21" s="15">
        <v>2.68</v>
      </c>
    </row>
    <row r="22" spans="1:18" ht="15" customHeight="1">
      <c r="A22" s="35">
        <v>20</v>
      </c>
      <c r="B22" s="28">
        <v>19</v>
      </c>
      <c r="C22" s="30" t="s">
        <v>27</v>
      </c>
      <c r="D22" s="5">
        <v>63</v>
      </c>
      <c r="E22" s="5">
        <v>62</v>
      </c>
      <c r="F22" s="6">
        <v>66</v>
      </c>
      <c r="G22" s="7">
        <v>120.8</v>
      </c>
      <c r="H22" s="7">
        <v>119.36</v>
      </c>
      <c r="I22" s="8">
        <v>139.52</v>
      </c>
      <c r="J22" s="7">
        <v>5.5</v>
      </c>
      <c r="K22" s="7">
        <v>5.38</v>
      </c>
      <c r="L22" s="8">
        <v>6.96</v>
      </c>
      <c r="M22" s="7">
        <v>22.1</v>
      </c>
      <c r="N22" s="7">
        <v>22.17</v>
      </c>
      <c r="O22" s="8">
        <v>20.05</v>
      </c>
      <c r="P22" s="7">
        <v>0.5</v>
      </c>
      <c r="Q22" s="9">
        <v>0.15</v>
      </c>
      <c r="R22" s="15">
        <v>0.47</v>
      </c>
    </row>
    <row r="23" spans="1:18" ht="15" customHeight="1">
      <c r="A23" s="35">
        <v>21</v>
      </c>
      <c r="B23" s="28">
        <v>20</v>
      </c>
      <c r="C23" s="30" t="s">
        <v>28</v>
      </c>
      <c r="D23" s="5">
        <v>132</v>
      </c>
      <c r="E23" s="5">
        <v>135</v>
      </c>
      <c r="F23" s="6">
        <v>135</v>
      </c>
      <c r="G23" s="7">
        <v>330</v>
      </c>
      <c r="H23" s="7">
        <v>318.79</v>
      </c>
      <c r="I23" s="8">
        <v>301.96</v>
      </c>
      <c r="J23" s="7">
        <v>11.5</v>
      </c>
      <c r="K23" s="7">
        <v>10.73</v>
      </c>
      <c r="L23" s="8">
        <v>11.38</v>
      </c>
      <c r="M23" s="7">
        <v>28.8</v>
      </c>
      <c r="N23" s="7">
        <v>29.71</v>
      </c>
      <c r="O23" s="8">
        <v>26.53</v>
      </c>
      <c r="P23" s="7">
        <v>3.4</v>
      </c>
      <c r="Q23" s="9">
        <v>5.65</v>
      </c>
      <c r="R23" s="15">
        <v>5.85</v>
      </c>
    </row>
    <row r="24" spans="1:18" ht="15" customHeight="1">
      <c r="A24" s="35">
        <v>23</v>
      </c>
      <c r="B24" s="18">
        <v>21</v>
      </c>
      <c r="C24" s="30" t="s">
        <v>29</v>
      </c>
      <c r="D24" s="5">
        <v>25</v>
      </c>
      <c r="E24" s="5">
        <v>25</v>
      </c>
      <c r="F24" s="6">
        <v>25</v>
      </c>
      <c r="G24" s="7">
        <v>387.7</v>
      </c>
      <c r="H24" s="7">
        <v>419.68</v>
      </c>
      <c r="I24" s="8">
        <v>407.24</v>
      </c>
      <c r="J24" s="7">
        <v>15.5</v>
      </c>
      <c r="K24" s="7">
        <v>16.37</v>
      </c>
      <c r="L24" s="8">
        <v>20.02</v>
      </c>
      <c r="M24" s="7">
        <v>24.7</v>
      </c>
      <c r="N24" s="7">
        <v>25.64</v>
      </c>
      <c r="O24" s="8">
        <v>20.34</v>
      </c>
      <c r="P24" s="7">
        <v>1.9</v>
      </c>
      <c r="Q24" s="9">
        <v>2.68</v>
      </c>
      <c r="R24" s="15">
        <v>2.24</v>
      </c>
    </row>
    <row r="25" spans="1:18" ht="15" customHeight="1">
      <c r="A25" s="35">
        <v>26</v>
      </c>
      <c r="B25" s="28">
        <v>22</v>
      </c>
      <c r="C25" s="30" t="s">
        <v>30</v>
      </c>
      <c r="D25" s="5">
        <v>73</v>
      </c>
      <c r="E25" s="5">
        <v>73</v>
      </c>
      <c r="F25" s="6">
        <v>73</v>
      </c>
      <c r="G25" s="7">
        <v>212.7</v>
      </c>
      <c r="H25" s="7">
        <v>213.38</v>
      </c>
      <c r="I25" s="8">
        <v>217.7</v>
      </c>
      <c r="J25" s="7">
        <v>13.7</v>
      </c>
      <c r="K25" s="7">
        <v>14.08</v>
      </c>
      <c r="L25" s="8">
        <v>14.08</v>
      </c>
      <c r="M25" s="7">
        <v>15.6</v>
      </c>
      <c r="N25" s="7">
        <v>15.15</v>
      </c>
      <c r="O25" s="8">
        <v>15.47</v>
      </c>
      <c r="P25" s="7">
        <v>1.5</v>
      </c>
      <c r="Q25" s="9">
        <v>1.45</v>
      </c>
      <c r="R25" s="15">
        <v>1.85</v>
      </c>
    </row>
    <row r="26" spans="1:18" ht="15" customHeight="1">
      <c r="A26" s="35">
        <v>27</v>
      </c>
      <c r="B26" s="18">
        <v>23</v>
      </c>
      <c r="C26" s="30" t="s">
        <v>31</v>
      </c>
      <c r="D26" s="5">
        <v>409</v>
      </c>
      <c r="E26" s="5">
        <v>409</v>
      </c>
      <c r="F26" s="6">
        <v>408</v>
      </c>
      <c r="G26" s="7">
        <v>318.9</v>
      </c>
      <c r="H26" s="7">
        <v>334.71</v>
      </c>
      <c r="I26" s="8">
        <v>319.76</v>
      </c>
      <c r="J26" s="7">
        <v>16</v>
      </c>
      <c r="K26" s="7">
        <v>17.31</v>
      </c>
      <c r="L26" s="8">
        <v>16.72</v>
      </c>
      <c r="M26" s="7">
        <v>19.9</v>
      </c>
      <c r="N26" s="7">
        <v>19.33</v>
      </c>
      <c r="O26" s="8">
        <v>19.12</v>
      </c>
      <c r="P26" s="7">
        <v>1.7</v>
      </c>
      <c r="Q26" s="9">
        <v>1.55</v>
      </c>
      <c r="R26" s="15">
        <v>1.93</v>
      </c>
    </row>
    <row r="27" spans="1:18" ht="15" customHeight="1">
      <c r="A27" s="35">
        <v>28</v>
      </c>
      <c r="B27" s="28">
        <v>24</v>
      </c>
      <c r="C27" s="30" t="s">
        <v>32</v>
      </c>
      <c r="D27" s="5">
        <v>30</v>
      </c>
      <c r="E27" s="5">
        <v>30</v>
      </c>
      <c r="F27" s="6">
        <v>30</v>
      </c>
      <c r="G27" s="7">
        <v>242.8</v>
      </c>
      <c r="H27" s="7">
        <v>224.7</v>
      </c>
      <c r="I27" s="8">
        <v>205.5</v>
      </c>
      <c r="J27" s="7">
        <v>12.2</v>
      </c>
      <c r="K27" s="7">
        <v>13.43</v>
      </c>
      <c r="L27" s="8">
        <v>12.03</v>
      </c>
      <c r="M27" s="7">
        <v>19.9</v>
      </c>
      <c r="N27" s="7">
        <v>16.73</v>
      </c>
      <c r="O27" s="8">
        <v>17.08</v>
      </c>
      <c r="P27" s="7" t="s">
        <v>0</v>
      </c>
      <c r="Q27" s="7" t="s">
        <v>0</v>
      </c>
      <c r="R27" s="17" t="s">
        <v>0</v>
      </c>
    </row>
    <row r="28" spans="1:18" ht="15" customHeight="1">
      <c r="A28" s="35">
        <v>29</v>
      </c>
      <c r="B28" s="28">
        <v>25</v>
      </c>
      <c r="C28" s="30" t="s">
        <v>33</v>
      </c>
      <c r="D28" s="5">
        <v>25</v>
      </c>
      <c r="E28" s="5">
        <v>25</v>
      </c>
      <c r="F28" s="6">
        <v>25</v>
      </c>
      <c r="G28" s="7">
        <v>321.8</v>
      </c>
      <c r="H28" s="7">
        <v>333</v>
      </c>
      <c r="I28" s="8">
        <v>348.52</v>
      </c>
      <c r="J28" s="7">
        <v>28.2</v>
      </c>
      <c r="K28" s="7">
        <v>29.63</v>
      </c>
      <c r="L28" s="8">
        <v>31.57</v>
      </c>
      <c r="M28" s="7">
        <v>11.6</v>
      </c>
      <c r="N28" s="7">
        <v>11.24</v>
      </c>
      <c r="O28" s="8">
        <v>11.04</v>
      </c>
      <c r="P28" s="7">
        <v>13.7</v>
      </c>
      <c r="Q28" s="9">
        <v>15.19</v>
      </c>
      <c r="R28" s="15">
        <v>9.96</v>
      </c>
    </row>
    <row r="29" spans="1:18" ht="15" customHeight="1">
      <c r="A29" s="35">
        <v>291</v>
      </c>
      <c r="B29" s="18">
        <v>26</v>
      </c>
      <c r="C29" s="30" t="s">
        <v>71</v>
      </c>
      <c r="D29" s="5">
        <v>10</v>
      </c>
      <c r="E29" s="5">
        <v>10</v>
      </c>
      <c r="F29" s="6">
        <v>10</v>
      </c>
      <c r="G29" s="7">
        <v>82.1</v>
      </c>
      <c r="H29" s="7">
        <v>131.7</v>
      </c>
      <c r="I29" s="8">
        <v>104.7</v>
      </c>
      <c r="J29" s="7">
        <v>16.8</v>
      </c>
      <c r="K29" s="7">
        <v>20.58</v>
      </c>
      <c r="L29" s="8">
        <v>18.86</v>
      </c>
      <c r="M29" s="7">
        <v>5</v>
      </c>
      <c r="N29" s="7">
        <v>6.4</v>
      </c>
      <c r="O29" s="8">
        <v>5.55</v>
      </c>
      <c r="P29" s="7" t="s">
        <v>0</v>
      </c>
      <c r="Q29" s="7" t="s">
        <v>0</v>
      </c>
      <c r="R29" s="17" t="s">
        <v>0</v>
      </c>
    </row>
    <row r="30" spans="1:18" ht="15" customHeight="1">
      <c r="A30" s="35">
        <v>30</v>
      </c>
      <c r="B30" s="28">
        <v>27</v>
      </c>
      <c r="C30" s="30" t="s">
        <v>34</v>
      </c>
      <c r="D30" s="5">
        <v>30</v>
      </c>
      <c r="E30" s="5">
        <v>30</v>
      </c>
      <c r="F30" s="6">
        <v>30</v>
      </c>
      <c r="G30" s="7">
        <v>411.3</v>
      </c>
      <c r="H30" s="7">
        <v>339.3</v>
      </c>
      <c r="I30" s="8">
        <v>431.97</v>
      </c>
      <c r="J30" s="7">
        <v>22.7</v>
      </c>
      <c r="K30" s="7">
        <v>22.3</v>
      </c>
      <c r="L30" s="8">
        <v>25.69</v>
      </c>
      <c r="M30" s="7">
        <v>18.1</v>
      </c>
      <c r="N30" s="7">
        <v>15.22</v>
      </c>
      <c r="O30" s="8">
        <v>16.82</v>
      </c>
      <c r="P30" s="7">
        <v>0.2</v>
      </c>
      <c r="Q30" s="7" t="s">
        <v>0</v>
      </c>
      <c r="R30" s="17" t="s">
        <v>0</v>
      </c>
    </row>
    <row r="31" spans="1:18" ht="15" customHeight="1">
      <c r="A31" s="35">
        <v>31</v>
      </c>
      <c r="B31" s="28">
        <v>28</v>
      </c>
      <c r="C31" s="30" t="s">
        <v>35</v>
      </c>
      <c r="D31" s="5">
        <v>55</v>
      </c>
      <c r="E31" s="5">
        <v>35</v>
      </c>
      <c r="F31" s="6">
        <v>35</v>
      </c>
      <c r="G31" s="7">
        <v>402.8</v>
      </c>
      <c r="H31" s="7">
        <v>328.23</v>
      </c>
      <c r="I31" s="8">
        <v>361.63</v>
      </c>
      <c r="J31" s="7">
        <v>18.1</v>
      </c>
      <c r="K31" s="7">
        <v>14.64</v>
      </c>
      <c r="L31" s="8">
        <v>14.93</v>
      </c>
      <c r="M31" s="7">
        <v>22.1</v>
      </c>
      <c r="N31" s="7">
        <v>22.41</v>
      </c>
      <c r="O31" s="8">
        <v>24.23</v>
      </c>
      <c r="P31" s="7" t="s">
        <v>0</v>
      </c>
      <c r="Q31" s="7" t="s">
        <v>0</v>
      </c>
      <c r="R31" s="17" t="s">
        <v>0</v>
      </c>
    </row>
    <row r="32" spans="1:18" ht="15" customHeight="1">
      <c r="A32" s="35">
        <v>32</v>
      </c>
      <c r="B32" s="18">
        <v>29</v>
      </c>
      <c r="C32" s="30" t="s">
        <v>36</v>
      </c>
      <c r="D32" s="5">
        <v>170</v>
      </c>
      <c r="E32" s="5">
        <v>170</v>
      </c>
      <c r="F32" s="6">
        <v>175</v>
      </c>
      <c r="G32" s="7">
        <v>321.7</v>
      </c>
      <c r="H32" s="7">
        <v>325.06</v>
      </c>
      <c r="I32" s="8">
        <v>311.33</v>
      </c>
      <c r="J32" s="7">
        <v>14.3</v>
      </c>
      <c r="K32" s="7">
        <v>14.87</v>
      </c>
      <c r="L32" s="8">
        <v>15.01</v>
      </c>
      <c r="M32" s="7">
        <v>22.4</v>
      </c>
      <c r="N32" s="7">
        <v>21.86</v>
      </c>
      <c r="O32" s="8">
        <v>20.74</v>
      </c>
      <c r="P32" s="7">
        <v>0.9</v>
      </c>
      <c r="Q32" s="9">
        <v>0.81</v>
      </c>
      <c r="R32" s="15">
        <v>0.55</v>
      </c>
    </row>
    <row r="33" spans="1:18" ht="15" customHeight="1">
      <c r="A33" s="35">
        <v>33</v>
      </c>
      <c r="B33" s="28">
        <v>30</v>
      </c>
      <c r="C33" s="30" t="s">
        <v>37</v>
      </c>
      <c r="D33" s="5">
        <v>5</v>
      </c>
      <c r="E33" s="5">
        <v>5</v>
      </c>
      <c r="F33" s="6">
        <v>5</v>
      </c>
      <c r="G33" s="7">
        <v>619.6</v>
      </c>
      <c r="H33" s="7">
        <v>464</v>
      </c>
      <c r="I33" s="8">
        <v>490</v>
      </c>
      <c r="J33" s="7">
        <v>9.9</v>
      </c>
      <c r="K33" s="7">
        <v>8.38</v>
      </c>
      <c r="L33" s="8">
        <v>8.35</v>
      </c>
      <c r="M33" s="7">
        <v>62.1</v>
      </c>
      <c r="N33" s="7">
        <v>55.4</v>
      </c>
      <c r="O33" s="8">
        <v>58.7</v>
      </c>
      <c r="P33" s="7">
        <v>0.3</v>
      </c>
      <c r="Q33" s="7" t="s">
        <v>0</v>
      </c>
      <c r="R33" s="17" t="s">
        <v>0</v>
      </c>
    </row>
    <row r="34" spans="1:18" ht="15" customHeight="1">
      <c r="A34" s="35">
        <v>34</v>
      </c>
      <c r="B34" s="28">
        <v>31</v>
      </c>
      <c r="C34" s="30" t="s">
        <v>38</v>
      </c>
      <c r="D34" s="5">
        <v>37</v>
      </c>
      <c r="E34" s="5">
        <v>35</v>
      </c>
      <c r="F34" s="6">
        <v>65</v>
      </c>
      <c r="G34" s="7">
        <v>373.1</v>
      </c>
      <c r="H34" s="7">
        <v>377.89</v>
      </c>
      <c r="I34" s="8">
        <v>219.94</v>
      </c>
      <c r="J34" s="7">
        <v>11</v>
      </c>
      <c r="K34" s="7">
        <v>10.44</v>
      </c>
      <c r="L34" s="8">
        <v>10.81</v>
      </c>
      <c r="M34" s="7">
        <v>34.2</v>
      </c>
      <c r="N34" s="7">
        <v>36.19</v>
      </c>
      <c r="O34" s="8">
        <v>20.35</v>
      </c>
      <c r="P34" s="7">
        <v>0.4</v>
      </c>
      <c r="Q34" s="9">
        <v>0.16</v>
      </c>
      <c r="R34" s="15">
        <v>0.3</v>
      </c>
    </row>
    <row r="35" spans="1:18" ht="15" customHeight="1">
      <c r="A35" s="35">
        <v>36</v>
      </c>
      <c r="B35" s="18">
        <v>32</v>
      </c>
      <c r="C35" s="30" t="s">
        <v>39</v>
      </c>
      <c r="D35" s="5">
        <v>332</v>
      </c>
      <c r="E35" s="5">
        <v>332</v>
      </c>
      <c r="F35" s="6">
        <v>290</v>
      </c>
      <c r="G35" s="7">
        <v>268</v>
      </c>
      <c r="H35" s="7">
        <v>264.2</v>
      </c>
      <c r="I35" s="8">
        <v>256.9</v>
      </c>
      <c r="J35" s="7">
        <v>17.1</v>
      </c>
      <c r="K35" s="7">
        <v>16.52</v>
      </c>
      <c r="L35" s="8">
        <v>14.83</v>
      </c>
      <c r="M35" s="7">
        <v>15.7</v>
      </c>
      <c r="N35" s="7">
        <v>16</v>
      </c>
      <c r="O35" s="8">
        <v>17.32</v>
      </c>
      <c r="P35" s="7">
        <v>0.9</v>
      </c>
      <c r="Q35" s="9">
        <v>0.77</v>
      </c>
      <c r="R35" s="15">
        <v>0.62</v>
      </c>
    </row>
    <row r="36" spans="1:18" ht="15" customHeight="1">
      <c r="A36" s="35">
        <v>38</v>
      </c>
      <c r="B36" s="28">
        <v>33</v>
      </c>
      <c r="C36" s="30" t="s">
        <v>40</v>
      </c>
      <c r="D36" s="5">
        <v>362</v>
      </c>
      <c r="E36" s="5">
        <v>344</v>
      </c>
      <c r="F36" s="6">
        <v>309</v>
      </c>
      <c r="G36" s="7">
        <v>183.7</v>
      </c>
      <c r="H36" s="7">
        <v>189.19</v>
      </c>
      <c r="I36" s="8">
        <v>191.05</v>
      </c>
      <c r="J36" s="7">
        <v>7.7</v>
      </c>
      <c r="K36" s="7">
        <v>7.28</v>
      </c>
      <c r="L36" s="8">
        <v>8.65</v>
      </c>
      <c r="M36" s="7">
        <v>23.8</v>
      </c>
      <c r="N36" s="7">
        <v>25.98</v>
      </c>
      <c r="O36" s="8">
        <v>22.08</v>
      </c>
      <c r="P36" s="7" t="s">
        <v>0</v>
      </c>
      <c r="Q36" s="9">
        <v>0.01</v>
      </c>
      <c r="R36" s="15">
        <v>0.01</v>
      </c>
    </row>
    <row r="37" spans="1:18" ht="15" customHeight="1">
      <c r="A37" s="35">
        <v>309</v>
      </c>
      <c r="B37" s="18">
        <v>34</v>
      </c>
      <c r="C37" s="31" t="s">
        <v>41</v>
      </c>
      <c r="D37" s="5">
        <v>362</v>
      </c>
      <c r="E37" s="5">
        <v>344</v>
      </c>
      <c r="F37" s="6">
        <v>309</v>
      </c>
      <c r="G37" s="7">
        <v>157.2</v>
      </c>
      <c r="H37" s="7">
        <v>167.36</v>
      </c>
      <c r="I37" s="8">
        <v>172.21</v>
      </c>
      <c r="J37" s="7">
        <v>7.2</v>
      </c>
      <c r="K37" s="7">
        <v>6.73</v>
      </c>
      <c r="L37" s="8">
        <v>6.45</v>
      </c>
      <c r="M37" s="7">
        <v>21.8</v>
      </c>
      <c r="N37" s="7">
        <v>24.87</v>
      </c>
      <c r="O37" s="8">
        <v>26.71</v>
      </c>
      <c r="P37" s="7">
        <v>0.7</v>
      </c>
      <c r="Q37" s="9">
        <v>0.57</v>
      </c>
      <c r="R37" s="15">
        <v>0.36</v>
      </c>
    </row>
    <row r="38" spans="1:18" ht="15" customHeight="1">
      <c r="A38" s="35">
        <v>39</v>
      </c>
      <c r="B38" s="28">
        <v>35</v>
      </c>
      <c r="C38" s="30" t="s">
        <v>42</v>
      </c>
      <c r="D38" s="5">
        <v>188</v>
      </c>
      <c r="E38" s="5">
        <v>219</v>
      </c>
      <c r="F38" s="6">
        <v>269</v>
      </c>
      <c r="G38" s="7">
        <v>386.1</v>
      </c>
      <c r="H38" s="7">
        <v>384.18</v>
      </c>
      <c r="I38" s="8">
        <v>336.03</v>
      </c>
      <c r="J38" s="7">
        <v>13.1</v>
      </c>
      <c r="K38" s="7">
        <v>11.86</v>
      </c>
      <c r="L38" s="8">
        <v>14.13</v>
      </c>
      <c r="M38" s="7">
        <v>29.5</v>
      </c>
      <c r="N38" s="7">
        <v>32.4</v>
      </c>
      <c r="O38" s="8">
        <v>23.78</v>
      </c>
      <c r="P38" s="7" t="s">
        <v>0</v>
      </c>
      <c r="Q38" s="9"/>
      <c r="R38" s="15"/>
    </row>
    <row r="39" spans="1:18" ht="15" customHeight="1">
      <c r="A39" s="35">
        <v>40</v>
      </c>
      <c r="B39" s="28">
        <v>36</v>
      </c>
      <c r="C39" s="30" t="s">
        <v>43</v>
      </c>
      <c r="D39" s="5">
        <v>515</v>
      </c>
      <c r="E39" s="5">
        <v>529</v>
      </c>
      <c r="F39" s="6">
        <v>557</v>
      </c>
      <c r="G39" s="7">
        <v>346.9</v>
      </c>
      <c r="H39" s="7">
        <v>338.67</v>
      </c>
      <c r="I39" s="8">
        <v>327.83</v>
      </c>
      <c r="J39" s="7">
        <v>9.4</v>
      </c>
      <c r="K39" s="7">
        <v>8.58</v>
      </c>
      <c r="L39" s="8">
        <v>9.32</v>
      </c>
      <c r="M39" s="7">
        <v>36.7</v>
      </c>
      <c r="N39" s="7">
        <v>39.46</v>
      </c>
      <c r="O39" s="8">
        <v>35.19</v>
      </c>
      <c r="P39" s="7">
        <v>0.1</v>
      </c>
      <c r="Q39" s="9">
        <v>0.04</v>
      </c>
      <c r="R39" s="15">
        <v>0.05</v>
      </c>
    </row>
    <row r="40" spans="1:18" ht="15" customHeight="1">
      <c r="A40" s="35">
        <v>41</v>
      </c>
      <c r="B40" s="18">
        <v>37</v>
      </c>
      <c r="C40" s="30" t="s">
        <v>44</v>
      </c>
      <c r="D40" s="5">
        <v>37</v>
      </c>
      <c r="E40" s="5">
        <v>26</v>
      </c>
      <c r="F40" s="6">
        <v>16</v>
      </c>
      <c r="G40" s="7">
        <v>156.7</v>
      </c>
      <c r="H40" s="7">
        <v>171.75</v>
      </c>
      <c r="I40" s="8">
        <v>238.09</v>
      </c>
      <c r="J40" s="7">
        <v>1.8</v>
      </c>
      <c r="K40" s="7">
        <v>1.9</v>
      </c>
      <c r="L40" s="8">
        <v>1.9</v>
      </c>
      <c r="M40" s="7">
        <v>86.1</v>
      </c>
      <c r="N40" s="7">
        <v>90.5</v>
      </c>
      <c r="O40" s="8">
        <v>125.51</v>
      </c>
      <c r="P40" s="7" t="s">
        <v>0</v>
      </c>
      <c r="Q40" s="7" t="s">
        <v>0</v>
      </c>
      <c r="R40" s="17" t="s">
        <v>0</v>
      </c>
    </row>
    <row r="41" spans="1:18" ht="15" customHeight="1">
      <c r="A41" s="35">
        <v>42</v>
      </c>
      <c r="B41" s="28">
        <v>38</v>
      </c>
      <c r="C41" s="30" t="s">
        <v>45</v>
      </c>
      <c r="D41" s="5">
        <v>425</v>
      </c>
      <c r="E41" s="5">
        <v>435</v>
      </c>
      <c r="F41" s="6">
        <v>440</v>
      </c>
      <c r="G41" s="7">
        <v>327.4</v>
      </c>
      <c r="H41" s="7">
        <v>328.96</v>
      </c>
      <c r="I41" s="8">
        <v>323.52</v>
      </c>
      <c r="J41" s="7">
        <v>75.2</v>
      </c>
      <c r="K41" s="7">
        <v>77.25</v>
      </c>
      <c r="L41" s="8">
        <v>74.63</v>
      </c>
      <c r="M41" s="7">
        <v>4.3</v>
      </c>
      <c r="N41" s="7">
        <v>4.26</v>
      </c>
      <c r="O41" s="8">
        <v>4.34</v>
      </c>
      <c r="P41" s="7">
        <v>8.8</v>
      </c>
      <c r="Q41" s="9">
        <v>9.76</v>
      </c>
      <c r="R41" s="15">
        <v>9.71</v>
      </c>
    </row>
    <row r="42" spans="1:18" ht="15" customHeight="1">
      <c r="A42" s="35">
        <v>45</v>
      </c>
      <c r="B42" s="28">
        <v>39</v>
      </c>
      <c r="C42" s="30" t="s">
        <v>46</v>
      </c>
      <c r="D42" s="5">
        <v>40</v>
      </c>
      <c r="E42" s="5">
        <v>40</v>
      </c>
      <c r="F42" s="6">
        <v>40</v>
      </c>
      <c r="G42" s="7">
        <v>289.3</v>
      </c>
      <c r="H42" s="7">
        <v>290.65</v>
      </c>
      <c r="I42" s="8">
        <v>343.65</v>
      </c>
      <c r="J42" s="7">
        <v>52.6</v>
      </c>
      <c r="K42" s="7">
        <v>51.56</v>
      </c>
      <c r="L42" s="8">
        <v>45.37</v>
      </c>
      <c r="M42" s="7">
        <v>5.4</v>
      </c>
      <c r="N42" s="7">
        <v>5.64</v>
      </c>
      <c r="O42" s="8">
        <v>7.57</v>
      </c>
      <c r="P42" s="7" t="s">
        <v>0</v>
      </c>
      <c r="Q42" s="7" t="s">
        <v>0</v>
      </c>
      <c r="R42" s="17" t="s">
        <v>0</v>
      </c>
    </row>
    <row r="43" spans="1:18" ht="15" customHeight="1">
      <c r="A43" s="35">
        <v>47</v>
      </c>
      <c r="B43" s="18">
        <v>40</v>
      </c>
      <c r="C43" s="30" t="s">
        <v>47</v>
      </c>
      <c r="D43" s="5">
        <v>511</v>
      </c>
      <c r="E43" s="5">
        <v>512</v>
      </c>
      <c r="F43" s="6">
        <v>521</v>
      </c>
      <c r="G43" s="7">
        <v>348.5</v>
      </c>
      <c r="H43" s="7">
        <v>349.9</v>
      </c>
      <c r="I43" s="8">
        <v>349.86</v>
      </c>
      <c r="J43" s="7">
        <v>16.2</v>
      </c>
      <c r="K43" s="7">
        <v>15.7</v>
      </c>
      <c r="L43" s="8">
        <v>15.42</v>
      </c>
      <c r="M43" s="7">
        <v>21.5</v>
      </c>
      <c r="N43" s="7">
        <v>22.29</v>
      </c>
      <c r="O43" s="8">
        <v>22.69</v>
      </c>
      <c r="P43" s="7">
        <v>3</v>
      </c>
      <c r="Q43" s="9">
        <v>3.63</v>
      </c>
      <c r="R43" s="15">
        <v>3.32</v>
      </c>
    </row>
    <row r="44" spans="1:18" ht="15" customHeight="1">
      <c r="A44" s="35">
        <v>48</v>
      </c>
      <c r="B44" s="28">
        <v>41</v>
      </c>
      <c r="C44" s="30" t="s">
        <v>48</v>
      </c>
      <c r="D44" s="5">
        <v>30</v>
      </c>
      <c r="E44" s="5">
        <v>30</v>
      </c>
      <c r="F44" s="6">
        <v>30</v>
      </c>
      <c r="G44" s="7">
        <v>273.2</v>
      </c>
      <c r="H44" s="7">
        <v>278.2</v>
      </c>
      <c r="I44" s="8">
        <v>314.13</v>
      </c>
      <c r="J44" s="7">
        <v>13.6</v>
      </c>
      <c r="K44" s="7">
        <v>13.8</v>
      </c>
      <c r="L44" s="8">
        <v>14.18</v>
      </c>
      <c r="M44" s="7">
        <v>20.2</v>
      </c>
      <c r="N44" s="7">
        <v>20.17</v>
      </c>
      <c r="O44" s="8">
        <v>22.15</v>
      </c>
      <c r="P44" s="7">
        <v>0.2</v>
      </c>
      <c r="Q44" s="7" t="s">
        <v>0</v>
      </c>
      <c r="R44" s="17" t="s">
        <v>0</v>
      </c>
    </row>
    <row r="45" spans="1:18" ht="15" customHeight="1">
      <c r="A45" s="35">
        <v>49</v>
      </c>
      <c r="B45" s="28">
        <v>42</v>
      </c>
      <c r="C45" s="30" t="s">
        <v>49</v>
      </c>
      <c r="D45" s="5">
        <v>1265</v>
      </c>
      <c r="E45" s="5">
        <v>1265</v>
      </c>
      <c r="F45" s="6">
        <v>1290</v>
      </c>
      <c r="G45" s="7">
        <v>340.4</v>
      </c>
      <c r="H45" s="7">
        <v>343.01</v>
      </c>
      <c r="I45" s="8">
        <v>335.47</v>
      </c>
      <c r="J45" s="7">
        <v>50.1</v>
      </c>
      <c r="K45" s="7">
        <v>51.23</v>
      </c>
      <c r="L45" s="8">
        <v>56.34</v>
      </c>
      <c r="M45" s="7">
        <v>6.8</v>
      </c>
      <c r="N45" s="7">
        <v>6.7</v>
      </c>
      <c r="O45" s="8">
        <v>5.95</v>
      </c>
      <c r="P45" s="7">
        <v>1.3</v>
      </c>
      <c r="Q45" s="9">
        <v>1.36</v>
      </c>
      <c r="R45" s="15">
        <v>1.18</v>
      </c>
    </row>
    <row r="46" spans="1:18" ht="15" customHeight="1">
      <c r="A46" s="35">
        <v>50</v>
      </c>
      <c r="B46" s="18">
        <v>43</v>
      </c>
      <c r="C46" s="30" t="s">
        <v>50</v>
      </c>
      <c r="D46" s="5">
        <v>70</v>
      </c>
      <c r="E46" s="5">
        <v>70</v>
      </c>
      <c r="F46" s="6">
        <v>70</v>
      </c>
      <c r="G46" s="7">
        <v>277.2</v>
      </c>
      <c r="H46" s="7">
        <v>303.07</v>
      </c>
      <c r="I46" s="8">
        <v>293.69</v>
      </c>
      <c r="J46" s="7">
        <v>39.2</v>
      </c>
      <c r="K46" s="7">
        <v>42.9</v>
      </c>
      <c r="L46" s="8">
        <v>45.03</v>
      </c>
      <c r="M46" s="7">
        <v>7.1</v>
      </c>
      <c r="N46" s="7">
        <v>7.06</v>
      </c>
      <c r="O46" s="8">
        <v>6.52</v>
      </c>
      <c r="P46" s="7" t="s">
        <v>0</v>
      </c>
      <c r="Q46" s="7" t="s">
        <v>0</v>
      </c>
      <c r="R46" s="17" t="s">
        <v>0</v>
      </c>
    </row>
    <row r="47" spans="1:18" ht="15" customHeight="1">
      <c r="A47" s="35">
        <v>52</v>
      </c>
      <c r="B47" s="28">
        <v>44</v>
      </c>
      <c r="C47" s="30" t="s">
        <v>51</v>
      </c>
      <c r="D47" s="5">
        <v>220</v>
      </c>
      <c r="E47" s="5">
        <v>215</v>
      </c>
      <c r="F47" s="6">
        <v>190</v>
      </c>
      <c r="G47" s="7">
        <v>247.8</v>
      </c>
      <c r="H47" s="7">
        <v>216.2</v>
      </c>
      <c r="I47" s="8">
        <v>224.24</v>
      </c>
      <c r="J47" s="7">
        <v>9.5</v>
      </c>
      <c r="K47" s="7">
        <v>7.47</v>
      </c>
      <c r="L47" s="8">
        <v>8.95</v>
      </c>
      <c r="M47" s="7">
        <v>26.2</v>
      </c>
      <c r="N47" s="7">
        <v>28.95</v>
      </c>
      <c r="O47" s="8">
        <v>25.04</v>
      </c>
      <c r="P47" s="7">
        <v>2.5</v>
      </c>
      <c r="Q47" s="9">
        <v>2.76</v>
      </c>
      <c r="R47" s="15">
        <v>2.45</v>
      </c>
    </row>
    <row r="48" spans="1:18" ht="15" customHeight="1">
      <c r="A48" s="35">
        <v>53</v>
      </c>
      <c r="B48" s="18">
        <v>45</v>
      </c>
      <c r="C48" s="30" t="s">
        <v>52</v>
      </c>
      <c r="D48" s="5">
        <v>125</v>
      </c>
      <c r="E48" s="5">
        <v>125</v>
      </c>
      <c r="F48" s="6">
        <v>125</v>
      </c>
      <c r="G48" s="7">
        <v>295.8</v>
      </c>
      <c r="H48" s="7">
        <v>309.9</v>
      </c>
      <c r="I48" s="8">
        <v>303.49</v>
      </c>
      <c r="J48" s="7">
        <v>11</v>
      </c>
      <c r="K48" s="7">
        <v>10.11</v>
      </c>
      <c r="L48" s="8">
        <v>10.12</v>
      </c>
      <c r="M48" s="7">
        <v>26.9</v>
      </c>
      <c r="N48" s="7">
        <v>30.66</v>
      </c>
      <c r="O48" s="8">
        <v>29.98</v>
      </c>
      <c r="P48" s="7" t="s">
        <v>0</v>
      </c>
      <c r="Q48" s="9">
        <v>0.03</v>
      </c>
      <c r="R48" s="15">
        <v>0.05</v>
      </c>
    </row>
    <row r="49" spans="1:18" ht="15" customHeight="1">
      <c r="A49" s="35">
        <v>54</v>
      </c>
      <c r="B49" s="28">
        <v>46</v>
      </c>
      <c r="C49" s="30" t="s">
        <v>53</v>
      </c>
      <c r="D49" s="5">
        <v>35</v>
      </c>
      <c r="E49" s="5">
        <v>35</v>
      </c>
      <c r="F49" s="6">
        <v>35</v>
      </c>
      <c r="G49" s="7">
        <v>235.1</v>
      </c>
      <c r="H49" s="7">
        <v>238.17</v>
      </c>
      <c r="I49" s="8">
        <v>243.57</v>
      </c>
      <c r="J49" s="7">
        <v>10</v>
      </c>
      <c r="K49" s="7">
        <v>9.82</v>
      </c>
      <c r="L49" s="8">
        <v>9.73</v>
      </c>
      <c r="M49" s="7">
        <v>23.6</v>
      </c>
      <c r="N49" s="7">
        <v>24.26</v>
      </c>
      <c r="O49" s="8">
        <v>25.03</v>
      </c>
      <c r="P49" s="7" t="s">
        <v>0</v>
      </c>
      <c r="Q49" s="7" t="s">
        <v>0</v>
      </c>
      <c r="R49" s="17" t="s">
        <v>0</v>
      </c>
    </row>
    <row r="50" spans="1:18" ht="15" customHeight="1">
      <c r="A50" s="35">
        <v>55</v>
      </c>
      <c r="B50" s="28">
        <v>47</v>
      </c>
      <c r="C50" s="30" t="s">
        <v>54</v>
      </c>
      <c r="D50" s="5">
        <v>94</v>
      </c>
      <c r="E50" s="5">
        <v>92</v>
      </c>
      <c r="F50" s="6">
        <v>102</v>
      </c>
      <c r="G50" s="7">
        <v>253.4</v>
      </c>
      <c r="H50" s="7">
        <v>230.4</v>
      </c>
      <c r="I50" s="8">
        <v>210.77</v>
      </c>
      <c r="J50" s="7">
        <v>9.7</v>
      </c>
      <c r="K50" s="7">
        <v>9.33</v>
      </c>
      <c r="L50" s="8">
        <v>9.6</v>
      </c>
      <c r="M50" s="7">
        <v>26.2</v>
      </c>
      <c r="N50" s="7">
        <v>24.69</v>
      </c>
      <c r="O50" s="8">
        <v>21.96</v>
      </c>
      <c r="P50" s="7">
        <v>0.2</v>
      </c>
      <c r="Q50" s="9">
        <v>0.04</v>
      </c>
      <c r="R50" s="15">
        <v>0.04</v>
      </c>
    </row>
    <row r="51" spans="1:18" ht="15" customHeight="1">
      <c r="A51" s="35">
        <v>56</v>
      </c>
      <c r="B51" s="18">
        <v>48</v>
      </c>
      <c r="C51" s="30" t="s">
        <v>55</v>
      </c>
      <c r="D51" s="5">
        <v>30</v>
      </c>
      <c r="E51" s="5">
        <v>30</v>
      </c>
      <c r="F51" s="6">
        <v>30</v>
      </c>
      <c r="G51" s="7">
        <v>206.3</v>
      </c>
      <c r="H51" s="7">
        <v>186.47</v>
      </c>
      <c r="I51" s="8">
        <v>153</v>
      </c>
      <c r="J51" s="7">
        <v>5.3</v>
      </c>
      <c r="K51" s="7">
        <v>4.44</v>
      </c>
      <c r="L51" s="8">
        <v>4.29</v>
      </c>
      <c r="M51" s="7">
        <v>39</v>
      </c>
      <c r="N51" s="7">
        <v>42.03</v>
      </c>
      <c r="O51" s="8">
        <v>35.68</v>
      </c>
      <c r="P51" s="7" t="s">
        <v>0</v>
      </c>
      <c r="Q51" s="7" t="s">
        <v>0</v>
      </c>
      <c r="R51" s="17" t="s">
        <v>0</v>
      </c>
    </row>
    <row r="52" spans="1:18" ht="15" customHeight="1">
      <c r="A52" s="35">
        <v>57</v>
      </c>
      <c r="B52" s="28">
        <v>49</v>
      </c>
      <c r="C52" s="30" t="s">
        <v>56</v>
      </c>
      <c r="D52" s="5">
        <v>95</v>
      </c>
      <c r="E52" s="5">
        <v>95</v>
      </c>
      <c r="F52" s="6">
        <v>85</v>
      </c>
      <c r="G52" s="7">
        <v>273.5</v>
      </c>
      <c r="H52" s="7">
        <v>283.52</v>
      </c>
      <c r="I52" s="8">
        <v>265.21</v>
      </c>
      <c r="J52" s="7">
        <v>17.3</v>
      </c>
      <c r="K52" s="7">
        <v>17.13</v>
      </c>
      <c r="L52" s="8">
        <v>16.92</v>
      </c>
      <c r="M52" s="7">
        <v>15.9</v>
      </c>
      <c r="N52" s="7">
        <v>16.55</v>
      </c>
      <c r="O52" s="8">
        <v>15.68</v>
      </c>
      <c r="P52" s="7" t="s">
        <v>1</v>
      </c>
      <c r="Q52" s="7" t="s">
        <v>0</v>
      </c>
      <c r="R52" s="17" t="s">
        <v>0</v>
      </c>
    </row>
    <row r="53" spans="1:18" ht="15" customHeight="1">
      <c r="A53" s="35">
        <v>58</v>
      </c>
      <c r="B53" s="28">
        <v>50</v>
      </c>
      <c r="C53" s="30" t="s">
        <v>57</v>
      </c>
      <c r="D53" s="5">
        <v>5</v>
      </c>
      <c r="E53" s="5">
        <v>5</v>
      </c>
      <c r="F53" s="6">
        <v>5</v>
      </c>
      <c r="G53" s="7">
        <v>111.6</v>
      </c>
      <c r="H53" s="7">
        <v>45.6</v>
      </c>
      <c r="I53" s="8">
        <v>74.2</v>
      </c>
      <c r="J53" s="7">
        <v>12.4</v>
      </c>
      <c r="K53" s="7">
        <v>11.12</v>
      </c>
      <c r="L53" s="8">
        <v>14.55</v>
      </c>
      <c r="M53" s="7">
        <v>9</v>
      </c>
      <c r="N53" s="7">
        <v>4.1</v>
      </c>
      <c r="O53" s="8">
        <v>5.1</v>
      </c>
      <c r="P53" s="7" t="s">
        <v>0</v>
      </c>
      <c r="Q53" s="7" t="s">
        <v>0</v>
      </c>
      <c r="R53" s="17" t="s">
        <v>0</v>
      </c>
    </row>
    <row r="54" spans="1:18" ht="15" customHeight="1">
      <c r="A54" s="35">
        <v>59</v>
      </c>
      <c r="B54" s="18">
        <v>51</v>
      </c>
      <c r="C54" s="30" t="s">
        <v>58</v>
      </c>
      <c r="D54" s="5">
        <v>35</v>
      </c>
      <c r="E54" s="5">
        <v>35</v>
      </c>
      <c r="F54" s="6">
        <v>35</v>
      </c>
      <c r="G54" s="7">
        <v>379.5</v>
      </c>
      <c r="H54" s="7">
        <v>392.77</v>
      </c>
      <c r="I54" s="8">
        <v>368.63</v>
      </c>
      <c r="J54" s="7">
        <v>23.6</v>
      </c>
      <c r="K54" s="7">
        <v>21.06</v>
      </c>
      <c r="L54" s="8">
        <v>25.2</v>
      </c>
      <c r="M54" s="7">
        <v>16</v>
      </c>
      <c r="N54" s="7">
        <v>15.66</v>
      </c>
      <c r="O54" s="8">
        <v>14.63</v>
      </c>
      <c r="P54" s="7">
        <v>0.4</v>
      </c>
      <c r="Q54" s="9">
        <v>0.36</v>
      </c>
      <c r="R54" s="15">
        <v>0.71</v>
      </c>
    </row>
    <row r="55" spans="1:18" ht="15" customHeight="1">
      <c r="A55" s="35">
        <v>60</v>
      </c>
      <c r="B55" s="28">
        <v>52</v>
      </c>
      <c r="C55" s="30" t="s">
        <v>59</v>
      </c>
      <c r="D55" s="5">
        <v>691</v>
      </c>
      <c r="E55" s="5">
        <v>662</v>
      </c>
      <c r="F55" s="6">
        <v>759</v>
      </c>
      <c r="G55" s="7">
        <v>295.6</v>
      </c>
      <c r="H55" s="7">
        <v>284.82</v>
      </c>
      <c r="I55" s="8">
        <v>261.28</v>
      </c>
      <c r="J55" s="7">
        <v>13.2</v>
      </c>
      <c r="K55" s="7">
        <v>12.86</v>
      </c>
      <c r="L55" s="8">
        <v>12.31</v>
      </c>
      <c r="M55" s="7">
        <v>22.4</v>
      </c>
      <c r="N55" s="7">
        <v>22.14</v>
      </c>
      <c r="O55" s="8">
        <v>21.23</v>
      </c>
      <c r="P55" s="7">
        <v>0.2</v>
      </c>
      <c r="Q55" s="9">
        <v>0.26</v>
      </c>
      <c r="R55" s="15">
        <v>0.3</v>
      </c>
    </row>
    <row r="56" spans="1:18" ht="15" customHeight="1">
      <c r="A56" s="35">
        <v>61</v>
      </c>
      <c r="B56" s="28">
        <v>53</v>
      </c>
      <c r="C56" s="31" t="s">
        <v>60</v>
      </c>
      <c r="D56" s="5">
        <v>62</v>
      </c>
      <c r="E56" s="5">
        <v>62</v>
      </c>
      <c r="F56" s="6">
        <v>62</v>
      </c>
      <c r="G56" s="7">
        <v>217.4</v>
      </c>
      <c r="H56" s="7">
        <v>208.82</v>
      </c>
      <c r="I56" s="8">
        <v>198.58</v>
      </c>
      <c r="J56" s="7">
        <v>22.7</v>
      </c>
      <c r="K56" s="7">
        <v>21.36</v>
      </c>
      <c r="L56" s="8">
        <v>19.22</v>
      </c>
      <c r="M56" s="7">
        <v>9.6</v>
      </c>
      <c r="N56" s="7">
        <v>9.77</v>
      </c>
      <c r="O56" s="8">
        <v>10.33</v>
      </c>
      <c r="P56" s="7">
        <v>0.5</v>
      </c>
      <c r="Q56" s="9">
        <v>0.5</v>
      </c>
      <c r="R56" s="15">
        <v>0.16</v>
      </c>
    </row>
    <row r="57" spans="1:18" ht="15" customHeight="1">
      <c r="A57" s="35">
        <v>62</v>
      </c>
      <c r="B57" s="18">
        <v>54</v>
      </c>
      <c r="C57" s="31" t="s">
        <v>61</v>
      </c>
      <c r="D57" s="5">
        <v>40</v>
      </c>
      <c r="E57" s="5">
        <v>41</v>
      </c>
      <c r="F57" s="6">
        <v>35</v>
      </c>
      <c r="G57" s="7">
        <v>322.1</v>
      </c>
      <c r="H57" s="7">
        <v>285.22</v>
      </c>
      <c r="I57" s="8">
        <v>294.43</v>
      </c>
      <c r="J57" s="7">
        <v>12</v>
      </c>
      <c r="K57" s="7">
        <v>12.6</v>
      </c>
      <c r="L57" s="8">
        <v>11.8</v>
      </c>
      <c r="M57" s="7">
        <v>26.6</v>
      </c>
      <c r="N57" s="7">
        <v>22.71</v>
      </c>
      <c r="O57" s="8">
        <v>24.96</v>
      </c>
      <c r="P57" s="7">
        <v>1.8</v>
      </c>
      <c r="Q57" s="9">
        <v>2.44</v>
      </c>
      <c r="R57" s="15">
        <v>3.24</v>
      </c>
    </row>
    <row r="58" spans="1:18" ht="15" customHeight="1">
      <c r="A58" s="35">
        <v>63</v>
      </c>
      <c r="B58" s="28">
        <v>55</v>
      </c>
      <c r="C58" s="30" t="s">
        <v>62</v>
      </c>
      <c r="D58" s="5">
        <v>40</v>
      </c>
      <c r="E58" s="5">
        <v>36</v>
      </c>
      <c r="F58" s="6">
        <v>40</v>
      </c>
      <c r="G58" s="7">
        <v>279</v>
      </c>
      <c r="H58" s="7">
        <v>347.16</v>
      </c>
      <c r="I58" s="8">
        <v>293.37</v>
      </c>
      <c r="J58" s="7">
        <v>15</v>
      </c>
      <c r="K58" s="7">
        <v>15.85</v>
      </c>
      <c r="L58" s="8">
        <v>15.56</v>
      </c>
      <c r="M58" s="7">
        <v>18.7</v>
      </c>
      <c r="N58" s="7">
        <v>21.9</v>
      </c>
      <c r="O58" s="8">
        <v>18.85</v>
      </c>
      <c r="P58" s="7">
        <v>1</v>
      </c>
      <c r="Q58" s="9">
        <v>1.29</v>
      </c>
      <c r="R58" s="15">
        <v>0.79</v>
      </c>
    </row>
    <row r="59" spans="1:18" ht="15" customHeight="1">
      <c r="A59" s="35">
        <v>66</v>
      </c>
      <c r="B59" s="18">
        <v>56</v>
      </c>
      <c r="C59" s="30" t="s">
        <v>63</v>
      </c>
      <c r="D59" s="5">
        <v>101</v>
      </c>
      <c r="E59" s="5">
        <v>103</v>
      </c>
      <c r="F59" s="6">
        <v>101</v>
      </c>
      <c r="G59" s="7">
        <v>355.6</v>
      </c>
      <c r="H59" s="7">
        <v>335.72</v>
      </c>
      <c r="I59" s="8">
        <v>317.3</v>
      </c>
      <c r="J59" s="7">
        <v>20</v>
      </c>
      <c r="K59" s="7">
        <v>18.67</v>
      </c>
      <c r="L59" s="8">
        <v>18.98</v>
      </c>
      <c r="M59" s="7">
        <v>17.9</v>
      </c>
      <c r="N59" s="7">
        <v>17.98</v>
      </c>
      <c r="O59" s="8">
        <v>16.72</v>
      </c>
      <c r="P59" s="7">
        <v>3.9</v>
      </c>
      <c r="Q59" s="9">
        <v>4.78</v>
      </c>
      <c r="R59" s="15">
        <v>4.28</v>
      </c>
    </row>
    <row r="60" spans="1:18" ht="15" customHeight="1">
      <c r="A60" s="35">
        <v>67</v>
      </c>
      <c r="B60" s="28">
        <v>57</v>
      </c>
      <c r="C60" s="30" t="s">
        <v>64</v>
      </c>
      <c r="D60" s="5">
        <v>25</v>
      </c>
      <c r="E60" s="5">
        <v>25</v>
      </c>
      <c r="F60" s="6">
        <v>25</v>
      </c>
      <c r="G60" s="7">
        <v>200.4</v>
      </c>
      <c r="H60" s="7">
        <v>182.88</v>
      </c>
      <c r="I60" s="8">
        <v>161.68</v>
      </c>
      <c r="J60" s="7">
        <v>5</v>
      </c>
      <c r="K60" s="7">
        <v>5.19</v>
      </c>
      <c r="L60" s="8">
        <v>4.85</v>
      </c>
      <c r="M60" s="7">
        <v>39.7</v>
      </c>
      <c r="N60" s="7">
        <v>35.24</v>
      </c>
      <c r="O60" s="8">
        <v>33.36</v>
      </c>
      <c r="P60" s="7">
        <v>0.6</v>
      </c>
      <c r="Q60" s="9">
        <v>0.68</v>
      </c>
      <c r="R60" s="15">
        <v>0.24</v>
      </c>
    </row>
    <row r="61" spans="1:18" ht="15" customHeight="1">
      <c r="A61" s="35">
        <v>68</v>
      </c>
      <c r="B61" s="28">
        <v>58</v>
      </c>
      <c r="C61" s="30" t="s">
        <v>65</v>
      </c>
      <c r="D61" s="5">
        <v>159</v>
      </c>
      <c r="E61" s="5">
        <v>162</v>
      </c>
      <c r="F61" s="6">
        <v>162</v>
      </c>
      <c r="G61" s="7">
        <v>348.6</v>
      </c>
      <c r="H61" s="7">
        <v>321.37</v>
      </c>
      <c r="I61" s="8">
        <v>333.79</v>
      </c>
      <c r="J61" s="7">
        <v>15.8</v>
      </c>
      <c r="K61" s="7">
        <v>15.11</v>
      </c>
      <c r="L61" s="8">
        <v>16.12</v>
      </c>
      <c r="M61" s="7">
        <v>22.1</v>
      </c>
      <c r="N61" s="7">
        <v>21.27</v>
      </c>
      <c r="O61" s="8">
        <v>20.71</v>
      </c>
      <c r="P61" s="7">
        <v>2.2</v>
      </c>
      <c r="Q61" s="9">
        <v>2.65</v>
      </c>
      <c r="R61" s="15">
        <v>3.04</v>
      </c>
    </row>
    <row r="62" spans="1:18" ht="15" customHeight="1">
      <c r="A62" s="35">
        <v>69</v>
      </c>
      <c r="B62" s="18">
        <v>59</v>
      </c>
      <c r="C62" s="30" t="s">
        <v>66</v>
      </c>
      <c r="D62" s="5">
        <v>20</v>
      </c>
      <c r="E62" s="5">
        <v>15</v>
      </c>
      <c r="F62" s="6">
        <v>15</v>
      </c>
      <c r="G62" s="7">
        <v>129.3</v>
      </c>
      <c r="H62" s="7">
        <v>263.27</v>
      </c>
      <c r="I62" s="8">
        <v>189.73</v>
      </c>
      <c r="J62" s="7">
        <v>13.6</v>
      </c>
      <c r="K62" s="7">
        <v>14.75</v>
      </c>
      <c r="L62" s="8">
        <v>14.67</v>
      </c>
      <c r="M62" s="7">
        <v>9.6</v>
      </c>
      <c r="N62" s="7">
        <v>17.85</v>
      </c>
      <c r="O62" s="8">
        <v>12.93</v>
      </c>
      <c r="P62" s="7">
        <v>0.53</v>
      </c>
      <c r="Q62" s="7" t="s">
        <v>0</v>
      </c>
      <c r="R62" s="17" t="s">
        <v>0</v>
      </c>
    </row>
    <row r="63" spans="1:18" ht="15" customHeight="1">
      <c r="A63" s="35">
        <v>71</v>
      </c>
      <c r="B63" s="28">
        <v>60</v>
      </c>
      <c r="C63" s="30" t="s">
        <v>81</v>
      </c>
      <c r="D63" s="5">
        <v>30</v>
      </c>
      <c r="E63" s="5">
        <v>30</v>
      </c>
      <c r="F63" s="6">
        <v>30</v>
      </c>
      <c r="G63" s="7">
        <v>288.8</v>
      </c>
      <c r="H63" s="7">
        <v>302.73</v>
      </c>
      <c r="I63" s="8">
        <v>298.67</v>
      </c>
      <c r="J63" s="7">
        <v>16.4</v>
      </c>
      <c r="K63" s="7">
        <v>16.35</v>
      </c>
      <c r="L63" s="8">
        <v>16.41</v>
      </c>
      <c r="M63" s="7">
        <v>17.6</v>
      </c>
      <c r="N63" s="7">
        <v>18.52</v>
      </c>
      <c r="O63" s="8">
        <v>18.2</v>
      </c>
      <c r="P63" s="7" t="s">
        <v>0</v>
      </c>
      <c r="Q63" s="7" t="s">
        <v>0</v>
      </c>
      <c r="R63" s="17" t="s">
        <v>0</v>
      </c>
    </row>
    <row r="64" spans="1:18" ht="15" customHeight="1">
      <c r="A64" s="35">
        <v>901</v>
      </c>
      <c r="B64" s="28">
        <v>61</v>
      </c>
      <c r="C64" s="30" t="s">
        <v>74</v>
      </c>
      <c r="D64" s="5">
        <v>5</v>
      </c>
      <c r="E64" s="5">
        <v>5</v>
      </c>
      <c r="F64" s="6">
        <v>5</v>
      </c>
      <c r="G64" s="7">
        <v>98.8</v>
      </c>
      <c r="H64" s="7">
        <v>166</v>
      </c>
      <c r="I64" s="8">
        <v>126</v>
      </c>
      <c r="J64" s="7">
        <v>7.7</v>
      </c>
      <c r="K64" s="7">
        <v>7.25</v>
      </c>
      <c r="L64" s="8">
        <v>7.92</v>
      </c>
      <c r="M64" s="7">
        <v>12.7</v>
      </c>
      <c r="N64" s="7">
        <v>22.9</v>
      </c>
      <c r="O64" s="8">
        <v>15.9</v>
      </c>
      <c r="P64" s="7" t="s">
        <v>0</v>
      </c>
      <c r="Q64" s="7" t="s">
        <v>0</v>
      </c>
      <c r="R64" s="17" t="s">
        <v>0</v>
      </c>
    </row>
    <row r="65" spans="1:18" ht="15" customHeight="1">
      <c r="A65" s="35">
        <v>902</v>
      </c>
      <c r="B65" s="18">
        <v>62</v>
      </c>
      <c r="C65" s="30" t="s">
        <v>75</v>
      </c>
      <c r="D65" s="5">
        <v>30</v>
      </c>
      <c r="E65" s="5">
        <v>100</v>
      </c>
      <c r="F65" s="6">
        <v>100</v>
      </c>
      <c r="G65" s="7">
        <v>246.5</v>
      </c>
      <c r="H65" s="7">
        <v>207.43</v>
      </c>
      <c r="I65" s="8">
        <v>264.54</v>
      </c>
      <c r="J65" s="7">
        <v>20.54</v>
      </c>
      <c r="K65" s="7">
        <v>19.25</v>
      </c>
      <c r="L65" s="8">
        <v>19.65</v>
      </c>
      <c r="M65" s="7">
        <v>12.1</v>
      </c>
      <c r="N65" s="7">
        <v>10.4</v>
      </c>
      <c r="O65" s="8">
        <v>13.46</v>
      </c>
      <c r="P65" s="7" t="s">
        <v>0</v>
      </c>
      <c r="Q65" s="7" t="s">
        <v>0</v>
      </c>
      <c r="R65" s="17" t="s">
        <v>0</v>
      </c>
    </row>
    <row r="66" spans="1:18" ht="15" customHeight="1">
      <c r="A66" s="35">
        <v>903</v>
      </c>
      <c r="B66" s="28">
        <v>63</v>
      </c>
      <c r="C66" s="30" t="s">
        <v>77</v>
      </c>
      <c r="D66" s="5">
        <v>120</v>
      </c>
      <c r="E66" s="5">
        <v>120</v>
      </c>
      <c r="F66" s="6">
        <v>103</v>
      </c>
      <c r="G66" s="7">
        <v>295.3</v>
      </c>
      <c r="H66" s="7">
        <v>313.1</v>
      </c>
      <c r="I66" s="8">
        <v>316.01</v>
      </c>
      <c r="J66" s="7">
        <v>21.3</v>
      </c>
      <c r="K66" s="7">
        <v>18.19</v>
      </c>
      <c r="L66" s="8">
        <v>18.25</v>
      </c>
      <c r="M66" s="7">
        <v>13.8</v>
      </c>
      <c r="N66" s="7">
        <v>17.21</v>
      </c>
      <c r="O66" s="8">
        <v>17.31</v>
      </c>
      <c r="P66" s="7">
        <v>0.1</v>
      </c>
      <c r="Q66" s="9">
        <v>0.05</v>
      </c>
      <c r="R66" s="17" t="s">
        <v>0</v>
      </c>
    </row>
    <row r="67" spans="1:18" ht="15" customHeight="1">
      <c r="A67" s="35">
        <v>904</v>
      </c>
      <c r="B67" s="28">
        <v>64</v>
      </c>
      <c r="C67" s="30" t="s">
        <v>78</v>
      </c>
      <c r="D67" s="5">
        <v>107</v>
      </c>
      <c r="E67" s="5">
        <v>57</v>
      </c>
      <c r="F67" s="6">
        <v>57</v>
      </c>
      <c r="G67" s="7">
        <v>259.3</v>
      </c>
      <c r="H67" s="7">
        <v>325.96</v>
      </c>
      <c r="I67" s="8">
        <v>358.75</v>
      </c>
      <c r="J67" s="7">
        <v>21.3</v>
      </c>
      <c r="K67" s="7">
        <v>21.81</v>
      </c>
      <c r="L67" s="8">
        <v>23.94</v>
      </c>
      <c r="M67" s="7">
        <v>12.2</v>
      </c>
      <c r="N67" s="7">
        <v>14.95</v>
      </c>
      <c r="O67" s="8">
        <v>14.98</v>
      </c>
      <c r="P67" s="7">
        <v>0.1</v>
      </c>
      <c r="Q67" s="7" t="s">
        <v>0</v>
      </c>
      <c r="R67" s="17" t="s">
        <v>0</v>
      </c>
    </row>
    <row r="68" spans="1:18" ht="15" customHeight="1">
      <c r="A68" s="35">
        <v>751</v>
      </c>
      <c r="B68" s="18">
        <v>65</v>
      </c>
      <c r="C68" s="30" t="s">
        <v>67</v>
      </c>
      <c r="D68" s="5">
        <v>29</v>
      </c>
      <c r="E68" s="5">
        <v>27</v>
      </c>
      <c r="F68" s="5" t="s">
        <v>0</v>
      </c>
      <c r="G68" s="7">
        <v>191.9</v>
      </c>
      <c r="H68" s="7">
        <v>182.19</v>
      </c>
      <c r="I68" s="7" t="s">
        <v>0</v>
      </c>
      <c r="J68" s="7">
        <v>2.6</v>
      </c>
      <c r="K68" s="7">
        <v>2.55</v>
      </c>
      <c r="L68" s="7" t="s">
        <v>0</v>
      </c>
      <c r="M68" s="7">
        <v>73</v>
      </c>
      <c r="N68" s="7">
        <v>71.5</v>
      </c>
      <c r="O68" s="8"/>
      <c r="P68" s="7">
        <v>15</v>
      </c>
      <c r="Q68" s="9">
        <v>15.48</v>
      </c>
      <c r="R68" s="17" t="s">
        <v>0</v>
      </c>
    </row>
    <row r="69" spans="1:18" ht="15" customHeight="1">
      <c r="A69" s="35"/>
      <c r="B69" s="28">
        <v>66</v>
      </c>
      <c r="C69" s="30" t="s">
        <v>69</v>
      </c>
      <c r="D69" s="5" t="s">
        <v>0</v>
      </c>
      <c r="E69" s="5" t="s">
        <v>0</v>
      </c>
      <c r="F69" s="5" t="s">
        <v>0</v>
      </c>
      <c r="G69" s="7">
        <v>171.5</v>
      </c>
      <c r="H69" s="7" t="s">
        <v>0</v>
      </c>
      <c r="I69" s="7" t="s">
        <v>0</v>
      </c>
      <c r="J69" s="7">
        <v>3.7</v>
      </c>
      <c r="K69" s="7" t="s">
        <v>0</v>
      </c>
      <c r="L69" s="7" t="s">
        <v>0</v>
      </c>
      <c r="M69" s="7">
        <v>45.8</v>
      </c>
      <c r="N69" s="7" t="s">
        <v>0</v>
      </c>
      <c r="O69" s="7" t="s">
        <v>0</v>
      </c>
      <c r="P69" s="7">
        <v>6.5</v>
      </c>
      <c r="Q69" s="7" t="s">
        <v>0</v>
      </c>
      <c r="R69" s="17" t="s">
        <v>0</v>
      </c>
    </row>
    <row r="70" spans="1:18" ht="15" customHeight="1">
      <c r="A70" s="35">
        <v>752</v>
      </c>
      <c r="B70" s="18">
        <v>67</v>
      </c>
      <c r="C70" s="30" t="s">
        <v>73</v>
      </c>
      <c r="D70" s="5">
        <v>10</v>
      </c>
      <c r="E70" s="5">
        <v>5</v>
      </c>
      <c r="F70" s="6">
        <v>5</v>
      </c>
      <c r="G70" s="7">
        <v>151</v>
      </c>
      <c r="H70" s="7">
        <v>252.14</v>
      </c>
      <c r="I70" s="8">
        <v>302.8</v>
      </c>
      <c r="J70" s="7">
        <v>3.9</v>
      </c>
      <c r="K70" s="7">
        <v>4.26</v>
      </c>
      <c r="L70" s="8">
        <v>4.72</v>
      </c>
      <c r="M70" s="7">
        <v>38</v>
      </c>
      <c r="N70" s="7">
        <v>59.18</v>
      </c>
      <c r="O70" s="8">
        <v>64.1</v>
      </c>
      <c r="P70" s="7">
        <v>4.7</v>
      </c>
      <c r="Q70" s="9">
        <v>4.91</v>
      </c>
      <c r="R70" s="15">
        <v>5.97</v>
      </c>
    </row>
    <row r="71" spans="1:18" ht="15" customHeight="1">
      <c r="A71" s="35">
        <v>753</v>
      </c>
      <c r="B71" s="28">
        <v>68</v>
      </c>
      <c r="C71" s="30" t="s">
        <v>82</v>
      </c>
      <c r="D71" s="5" t="s">
        <v>0</v>
      </c>
      <c r="E71" s="5">
        <v>10</v>
      </c>
      <c r="F71" s="6">
        <v>10</v>
      </c>
      <c r="G71" s="5" t="s">
        <v>0</v>
      </c>
      <c r="H71" s="5">
        <v>297</v>
      </c>
      <c r="I71" s="8">
        <v>314.1</v>
      </c>
      <c r="J71" s="5" t="s">
        <v>0</v>
      </c>
      <c r="K71" s="5">
        <v>10.1</v>
      </c>
      <c r="L71" s="8">
        <v>10.44</v>
      </c>
      <c r="M71" s="5" t="s">
        <v>0</v>
      </c>
      <c r="N71" s="7">
        <v>29.3</v>
      </c>
      <c r="O71" s="8">
        <v>30.1</v>
      </c>
      <c r="P71" s="5" t="s">
        <v>0</v>
      </c>
      <c r="Q71" s="5" t="s">
        <v>0</v>
      </c>
      <c r="R71" s="5" t="s">
        <v>0</v>
      </c>
    </row>
    <row r="72" spans="1:18" ht="15" customHeight="1">
      <c r="A72" s="35">
        <v>754</v>
      </c>
      <c r="B72" s="28">
        <v>69</v>
      </c>
      <c r="C72" s="30" t="s">
        <v>83</v>
      </c>
      <c r="D72" s="5" t="s">
        <v>0</v>
      </c>
      <c r="E72" s="5">
        <v>5</v>
      </c>
      <c r="F72" s="6">
        <v>5</v>
      </c>
      <c r="G72" s="5" t="s">
        <v>0</v>
      </c>
      <c r="H72" s="5">
        <v>166.4</v>
      </c>
      <c r="I72" s="8">
        <v>274</v>
      </c>
      <c r="J72" s="5" t="s">
        <v>0</v>
      </c>
      <c r="K72" s="5">
        <v>1</v>
      </c>
      <c r="L72" s="8">
        <v>1.25</v>
      </c>
      <c r="M72" s="5" t="s">
        <v>0</v>
      </c>
      <c r="N72" s="5">
        <v>166.5</v>
      </c>
      <c r="O72" s="8">
        <v>219.2</v>
      </c>
      <c r="P72" s="5" t="s">
        <v>0</v>
      </c>
      <c r="Q72" s="5">
        <v>0.1</v>
      </c>
      <c r="R72" s="15">
        <v>0.12</v>
      </c>
    </row>
    <row r="73" spans="1:18" ht="15" customHeight="1">
      <c r="A73" s="35">
        <v>755</v>
      </c>
      <c r="B73" s="18">
        <v>70</v>
      </c>
      <c r="C73" s="30" t="s">
        <v>80</v>
      </c>
      <c r="D73" s="5">
        <v>40</v>
      </c>
      <c r="E73" s="5">
        <v>40</v>
      </c>
      <c r="F73" s="6">
        <v>40</v>
      </c>
      <c r="G73" s="7">
        <v>84.1</v>
      </c>
      <c r="H73" s="7">
        <v>77.68</v>
      </c>
      <c r="I73" s="8">
        <v>79.97</v>
      </c>
      <c r="J73" s="7">
        <v>6.5</v>
      </c>
      <c r="K73" s="7">
        <v>5.86</v>
      </c>
      <c r="L73" s="8">
        <v>5.13</v>
      </c>
      <c r="M73" s="7">
        <v>13</v>
      </c>
      <c r="N73" s="7">
        <v>13.25</v>
      </c>
      <c r="O73" s="8">
        <v>15.57</v>
      </c>
      <c r="P73" s="7" t="s">
        <v>0</v>
      </c>
      <c r="Q73" s="7" t="s">
        <v>0</v>
      </c>
      <c r="R73" s="17" t="s">
        <v>0</v>
      </c>
    </row>
    <row r="74" spans="1:18" ht="15" customHeight="1">
      <c r="A74" s="35">
        <v>92</v>
      </c>
      <c r="B74" s="28">
        <v>71</v>
      </c>
      <c r="C74" s="31" t="s">
        <v>68</v>
      </c>
      <c r="D74" s="5">
        <v>75</v>
      </c>
      <c r="E74" s="5">
        <v>78</v>
      </c>
      <c r="F74" s="6">
        <v>110</v>
      </c>
      <c r="G74" s="7">
        <v>234.5</v>
      </c>
      <c r="H74" s="7">
        <v>229.67</v>
      </c>
      <c r="I74" s="8">
        <v>213.57</v>
      </c>
      <c r="J74" s="7">
        <v>3.7</v>
      </c>
      <c r="K74" s="7">
        <v>3.56</v>
      </c>
      <c r="L74" s="8">
        <v>9.21</v>
      </c>
      <c r="M74" s="7">
        <v>64.3</v>
      </c>
      <c r="N74" s="7">
        <v>64.68</v>
      </c>
      <c r="O74" s="8">
        <v>23.2</v>
      </c>
      <c r="P74" s="7">
        <v>16.6</v>
      </c>
      <c r="Q74" s="9">
        <v>19.17</v>
      </c>
      <c r="R74" s="15">
        <v>41.15</v>
      </c>
    </row>
    <row r="75" spans="1:18" ht="15" customHeight="1">
      <c r="A75" s="35">
        <v>93</v>
      </c>
      <c r="B75" s="28">
        <v>72</v>
      </c>
      <c r="C75" s="31" t="s">
        <v>70</v>
      </c>
      <c r="D75" s="5">
        <v>19</v>
      </c>
      <c r="E75" s="5">
        <v>19</v>
      </c>
      <c r="F75" s="6">
        <v>21</v>
      </c>
      <c r="G75" s="7">
        <v>223.2</v>
      </c>
      <c r="H75" s="7">
        <v>237.89</v>
      </c>
      <c r="I75" s="8">
        <v>262.32</v>
      </c>
      <c r="J75" s="7">
        <v>7.2</v>
      </c>
      <c r="K75" s="7">
        <v>7.37</v>
      </c>
      <c r="L75" s="8">
        <v>43.72</v>
      </c>
      <c r="M75" s="7">
        <v>31.2</v>
      </c>
      <c r="N75" s="7">
        <v>32.26</v>
      </c>
      <c r="O75" s="8">
        <v>6</v>
      </c>
      <c r="P75" s="7">
        <v>9.1</v>
      </c>
      <c r="Q75" s="9">
        <v>7.82</v>
      </c>
      <c r="R75" s="15">
        <v>37.88</v>
      </c>
    </row>
    <row r="76" spans="1:18" ht="15" customHeight="1">
      <c r="A76" s="35">
        <v>73</v>
      </c>
      <c r="B76" s="18">
        <v>73</v>
      </c>
      <c r="C76" s="30" t="s">
        <v>72</v>
      </c>
      <c r="D76" s="5">
        <v>419</v>
      </c>
      <c r="E76" s="5">
        <v>407</v>
      </c>
      <c r="F76" s="6">
        <v>322</v>
      </c>
      <c r="G76" s="7">
        <v>404.7</v>
      </c>
      <c r="H76" s="7">
        <v>419.93</v>
      </c>
      <c r="I76" s="8">
        <v>434.37</v>
      </c>
      <c r="J76" s="7">
        <v>141.4</v>
      </c>
      <c r="K76" s="7">
        <v>137.7</v>
      </c>
      <c r="L76" s="8">
        <v>136.24</v>
      </c>
      <c r="M76" s="7">
        <v>2.9</v>
      </c>
      <c r="N76" s="7">
        <v>3.05</v>
      </c>
      <c r="O76" s="8">
        <v>3.19</v>
      </c>
      <c r="P76" s="7">
        <v>14.2</v>
      </c>
      <c r="Q76" s="9">
        <v>11.35</v>
      </c>
      <c r="R76" s="15">
        <v>13.91</v>
      </c>
    </row>
    <row r="77" spans="1:18" ht="15" customHeight="1">
      <c r="A77" s="35">
        <v>74</v>
      </c>
      <c r="B77" s="28">
        <v>74</v>
      </c>
      <c r="C77" s="30" t="s">
        <v>9</v>
      </c>
      <c r="D77" s="5">
        <v>40</v>
      </c>
      <c r="E77" s="5">
        <v>30</v>
      </c>
      <c r="F77" s="6">
        <v>30</v>
      </c>
      <c r="G77" s="7">
        <v>277.5</v>
      </c>
      <c r="H77" s="7">
        <v>264.33</v>
      </c>
      <c r="I77" s="8">
        <v>271.13</v>
      </c>
      <c r="J77" s="7">
        <v>16.3</v>
      </c>
      <c r="K77" s="7">
        <v>15.31</v>
      </c>
      <c r="L77" s="8">
        <v>14.6</v>
      </c>
      <c r="M77" s="7">
        <v>17.1</v>
      </c>
      <c r="N77" s="7">
        <v>17.27</v>
      </c>
      <c r="O77" s="8">
        <v>18.57</v>
      </c>
      <c r="P77" s="7">
        <v>21.5</v>
      </c>
      <c r="Q77" s="9">
        <v>18.13</v>
      </c>
      <c r="R77" s="15">
        <v>16.06</v>
      </c>
    </row>
    <row r="78" spans="1:18" ht="15" customHeight="1">
      <c r="A78" s="35">
        <v>78</v>
      </c>
      <c r="B78" s="28">
        <v>75</v>
      </c>
      <c r="C78" s="30" t="s">
        <v>8</v>
      </c>
      <c r="D78" s="5">
        <v>914</v>
      </c>
      <c r="E78" s="5">
        <v>878</v>
      </c>
      <c r="F78" s="6">
        <v>832</v>
      </c>
      <c r="G78" s="7">
        <v>266.7</v>
      </c>
      <c r="H78" s="7">
        <v>252.41</v>
      </c>
      <c r="I78" s="8">
        <v>218.43</v>
      </c>
      <c r="J78" s="7">
        <v>12.6</v>
      </c>
      <c r="K78" s="7">
        <v>11.29</v>
      </c>
      <c r="L78" s="8">
        <v>10.27</v>
      </c>
      <c r="M78" s="7">
        <v>19.7</v>
      </c>
      <c r="N78" s="7">
        <v>22.36</v>
      </c>
      <c r="O78" s="8">
        <v>21.27</v>
      </c>
      <c r="P78" s="7" t="s">
        <v>0</v>
      </c>
      <c r="Q78" s="7" t="s">
        <v>0</v>
      </c>
      <c r="R78" s="17" t="s">
        <v>0</v>
      </c>
    </row>
    <row r="79" spans="1:18" ht="15" customHeight="1" thickBot="1">
      <c r="A79" s="36"/>
      <c r="B79" s="18">
        <v>76</v>
      </c>
      <c r="C79" s="32" t="s">
        <v>84</v>
      </c>
      <c r="D79" s="10">
        <v>12411</v>
      </c>
      <c r="E79" s="10">
        <v>12397</v>
      </c>
      <c r="F79" s="11">
        <v>12305</v>
      </c>
      <c r="G79" s="12">
        <v>308.7</v>
      </c>
      <c r="H79" s="12">
        <v>306.65</v>
      </c>
      <c r="I79" s="13">
        <v>294.48</v>
      </c>
      <c r="J79" s="12">
        <v>16.1</v>
      </c>
      <c r="K79" s="12">
        <v>14.75</v>
      </c>
      <c r="L79" s="13">
        <v>15.07</v>
      </c>
      <c r="M79" s="12">
        <v>19.2</v>
      </c>
      <c r="N79" s="12">
        <v>20.79</v>
      </c>
      <c r="O79" s="13">
        <v>19.54</v>
      </c>
      <c r="P79" s="12">
        <v>1.5</v>
      </c>
      <c r="Q79" s="14">
        <v>1.54</v>
      </c>
      <c r="R79" s="16">
        <v>1.46</v>
      </c>
    </row>
    <row r="80" spans="15:18" ht="15" customHeight="1">
      <c r="O80" s="4"/>
      <c r="R80" s="4"/>
    </row>
    <row r="81" spans="15:18" ht="15" customHeight="1">
      <c r="O81" s="4"/>
      <c r="R81" s="4"/>
    </row>
    <row r="82" spans="15:18" ht="15" customHeight="1">
      <c r="O82" s="4"/>
      <c r="R82" s="4"/>
    </row>
    <row r="83" spans="15:18" ht="15" customHeight="1">
      <c r="O83" s="4"/>
      <c r="R83" s="4"/>
    </row>
    <row r="84" spans="15:18" ht="15" customHeight="1">
      <c r="O84" s="4"/>
      <c r="R84" s="4"/>
    </row>
    <row r="85" spans="15:18" ht="15" customHeight="1">
      <c r="O85" s="4"/>
      <c r="R85" s="4"/>
    </row>
    <row r="86" spans="15:18" ht="15" customHeight="1">
      <c r="O86" s="4"/>
      <c r="R86" s="4"/>
    </row>
    <row r="87" spans="15:18" ht="15" customHeight="1">
      <c r="O87" s="4"/>
      <c r="R87" s="4"/>
    </row>
    <row r="88" spans="15:18" ht="15" customHeight="1">
      <c r="O88" s="4"/>
      <c r="R88" s="4"/>
    </row>
    <row r="89" spans="15:18" ht="15" customHeight="1">
      <c r="O89" s="4"/>
      <c r="R89" s="4"/>
    </row>
    <row r="90" spans="15:18" ht="15" customHeight="1">
      <c r="O90" s="4"/>
      <c r="R90" s="4"/>
    </row>
    <row r="91" spans="15:18" ht="15" customHeight="1">
      <c r="O91" s="4"/>
      <c r="R91" s="4"/>
    </row>
    <row r="92" spans="15:18" ht="15" customHeight="1">
      <c r="O92" s="4"/>
      <c r="R92" s="4"/>
    </row>
    <row r="93" spans="15:18" ht="15" customHeight="1">
      <c r="O93" s="4"/>
      <c r="R93" s="4"/>
    </row>
    <row r="94" ht="15" customHeight="1">
      <c r="R94" s="4"/>
    </row>
    <row r="95" ht="15" customHeight="1">
      <c r="R95" s="4"/>
    </row>
    <row r="96" ht="15" customHeight="1">
      <c r="R96" s="4"/>
    </row>
  </sheetData>
  <mergeCells count="9">
    <mergeCell ref="A2:A3"/>
    <mergeCell ref="C2:C3"/>
    <mergeCell ref="C1:R1"/>
    <mergeCell ref="D2:F2"/>
    <mergeCell ref="B2:B3"/>
    <mergeCell ref="G2:I2"/>
    <mergeCell ref="J2:L2"/>
    <mergeCell ref="M2:O2"/>
    <mergeCell ref="P2:R2"/>
  </mergeCells>
  <printOptions horizontalCentered="1"/>
  <pageMargins left="0" right="0" top="0.44" bottom="0.47" header="0.3" footer="0.25"/>
  <pageSetup firstPageNumber="149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J4" sqref="J4"/>
    </sheetView>
  </sheetViews>
  <sheetFormatPr defaultColWidth="9.00390625" defaultRowHeight="15" customHeight="1"/>
  <cols>
    <col min="1" max="1" width="4.25390625" style="3" customWidth="1"/>
    <col min="2" max="2" width="38.875" style="3" customWidth="1"/>
    <col min="3" max="9" width="6.25390625" style="3" customWidth="1"/>
    <col min="10" max="16384" width="29.875" style="3" customWidth="1"/>
  </cols>
  <sheetData>
    <row r="1" spans="2:9" s="1" customFormat="1" ht="31.5" customHeight="1" thickBot="1">
      <c r="B1" s="66" t="s">
        <v>105</v>
      </c>
      <c r="C1" s="66"/>
      <c r="D1" s="66"/>
      <c r="E1" s="66"/>
      <c r="F1" s="66"/>
      <c r="G1" s="66"/>
      <c r="H1" s="66"/>
      <c r="I1" s="66"/>
    </row>
    <row r="2" spans="1:9" s="2" customFormat="1" ht="54" customHeight="1">
      <c r="A2" s="62" t="s">
        <v>79</v>
      </c>
      <c r="B2" s="70" t="s">
        <v>6</v>
      </c>
      <c r="C2" s="67" t="s">
        <v>2</v>
      </c>
      <c r="D2" s="68"/>
      <c r="E2" s="69"/>
      <c r="F2" s="67" t="s">
        <v>86</v>
      </c>
      <c r="G2" s="76"/>
      <c r="H2" s="77"/>
      <c r="I2" s="48" t="s">
        <v>102</v>
      </c>
    </row>
    <row r="3" spans="1:9" ht="15" customHeight="1" thickBot="1">
      <c r="A3" s="63"/>
      <c r="B3" s="71"/>
      <c r="C3" s="25">
        <v>2001</v>
      </c>
      <c r="D3" s="25">
        <v>2002</v>
      </c>
      <c r="E3" s="25">
        <v>2003</v>
      </c>
      <c r="F3" s="25">
        <v>2001</v>
      </c>
      <c r="G3" s="25">
        <v>2002</v>
      </c>
      <c r="H3" s="25">
        <v>2003</v>
      </c>
      <c r="I3" s="26">
        <v>2001</v>
      </c>
    </row>
    <row r="4" spans="1:9" ht="15" customHeight="1">
      <c r="A4" s="33">
        <v>77</v>
      </c>
      <c r="B4" s="56" t="s">
        <v>10</v>
      </c>
      <c r="C4" s="19">
        <v>349</v>
      </c>
      <c r="D4" s="19">
        <v>361</v>
      </c>
      <c r="E4" s="20">
        <v>371</v>
      </c>
      <c r="F4" s="54">
        <f>C4/111.3692</f>
        <v>3.1337209928777434</v>
      </c>
      <c r="G4" s="54">
        <f>D4/109.8279</f>
        <v>3.2869607813679402</v>
      </c>
      <c r="H4" s="54">
        <f>E4/108.3767</f>
        <v>3.423245033295902</v>
      </c>
      <c r="I4" s="49"/>
    </row>
    <row r="5" spans="1:9" ht="15" customHeight="1">
      <c r="A5" s="34">
        <v>2</v>
      </c>
      <c r="B5" s="57" t="s">
        <v>11</v>
      </c>
      <c r="C5" s="5">
        <v>1358</v>
      </c>
      <c r="D5" s="5">
        <v>1375</v>
      </c>
      <c r="E5" s="6">
        <v>1379</v>
      </c>
      <c r="F5" s="7">
        <f>C5/111.3692</f>
        <v>12.193676528160388</v>
      </c>
      <c r="G5" s="7">
        <f>D5/109.8279</f>
        <v>12.519587463659052</v>
      </c>
      <c r="H5" s="7">
        <f>E5/108.3767</f>
        <v>12.724137199231938</v>
      </c>
      <c r="I5" s="45"/>
    </row>
    <row r="6" spans="1:9" ht="15" customHeight="1">
      <c r="A6" s="35">
        <v>3</v>
      </c>
      <c r="B6" s="57" t="s">
        <v>12</v>
      </c>
      <c r="C6" s="5">
        <v>403</v>
      </c>
      <c r="D6" s="5">
        <v>418</v>
      </c>
      <c r="E6" s="6">
        <v>440</v>
      </c>
      <c r="F6" s="7">
        <f>C6/111.3692</f>
        <v>3.618594728165417</v>
      </c>
      <c r="G6" s="7">
        <f>D6/109.8279</f>
        <v>3.8059545889523516</v>
      </c>
      <c r="H6" s="7">
        <f>E6/108.3767</f>
        <v>4.059913247035571</v>
      </c>
      <c r="I6" s="45"/>
    </row>
    <row r="7" spans="1:9" ht="15" customHeight="1">
      <c r="A7" s="35">
        <v>4</v>
      </c>
      <c r="B7" s="57" t="s">
        <v>13</v>
      </c>
      <c r="C7" s="5">
        <v>33</v>
      </c>
      <c r="D7" s="5">
        <v>33</v>
      </c>
      <c r="E7" s="6">
        <v>23</v>
      </c>
      <c r="F7" s="7">
        <f>C7/23.1325</f>
        <v>1.426564357505674</v>
      </c>
      <c r="G7" s="7">
        <f>D7/22.0142</f>
        <v>1.4990324426960782</v>
      </c>
      <c r="H7" s="7">
        <f>E7/21.0829</f>
        <v>1.0909315132168724</v>
      </c>
      <c r="I7" s="45"/>
    </row>
    <row r="8" spans="1:9" ht="15" customHeight="1">
      <c r="A8" s="35">
        <v>5</v>
      </c>
      <c r="B8" s="57" t="s">
        <v>14</v>
      </c>
      <c r="C8" s="5">
        <v>106</v>
      </c>
      <c r="D8" s="5">
        <v>150</v>
      </c>
      <c r="E8" s="6">
        <v>137</v>
      </c>
      <c r="F8" s="7">
        <f>C8/111.3692</f>
        <v>0.9517891840832114</v>
      </c>
      <c r="G8" s="7">
        <f>D8/109.8279</f>
        <v>1.3657731778537148</v>
      </c>
      <c r="H8" s="7">
        <f>E8/108.3767</f>
        <v>1.2641093519178939</v>
      </c>
      <c r="I8" s="45"/>
    </row>
    <row r="9" spans="1:9" ht="15" customHeight="1">
      <c r="A9" s="35">
        <v>6</v>
      </c>
      <c r="B9" s="57" t="s">
        <v>15</v>
      </c>
      <c r="C9" s="5">
        <v>65</v>
      </c>
      <c r="D9" s="5">
        <v>65</v>
      </c>
      <c r="E9" s="6">
        <v>15</v>
      </c>
      <c r="F9" s="7">
        <f>C9/23.1325</f>
        <v>2.8098994920566303</v>
      </c>
      <c r="G9" s="7">
        <f>D9/22.0142</f>
        <v>2.9526396598559113</v>
      </c>
      <c r="H9" s="7">
        <f>E9/21.0829</f>
        <v>0.7114770738370908</v>
      </c>
      <c r="I9" s="45"/>
    </row>
    <row r="10" spans="1:9" ht="15" customHeight="1">
      <c r="A10" s="35">
        <v>7</v>
      </c>
      <c r="B10" s="57" t="s">
        <v>16</v>
      </c>
      <c r="C10" s="5">
        <v>23</v>
      </c>
      <c r="D10" s="5">
        <v>23</v>
      </c>
      <c r="E10" s="6">
        <v>23</v>
      </c>
      <c r="F10" s="7">
        <f>C10/111.3692</f>
        <v>0.20652029465956476</v>
      </c>
      <c r="G10" s="7">
        <f>D10/109.8279</f>
        <v>0.20941855393756958</v>
      </c>
      <c r="H10" s="7">
        <f>E10/108.3767</f>
        <v>0.21222273791322305</v>
      </c>
      <c r="I10" s="45"/>
    </row>
    <row r="11" spans="1:9" ht="14.25">
      <c r="A11" s="35">
        <v>8</v>
      </c>
      <c r="B11" s="57" t="s">
        <v>17</v>
      </c>
      <c r="C11" s="5">
        <v>15</v>
      </c>
      <c r="D11" s="5">
        <v>15</v>
      </c>
      <c r="E11" s="6">
        <v>15</v>
      </c>
      <c r="F11" s="7">
        <f>C11/23.1325</f>
        <v>0.6484383443207609</v>
      </c>
      <c r="G11" s="7">
        <f>D11/22.0142</f>
        <v>0.6813783830436718</v>
      </c>
      <c r="H11" s="7">
        <f>E11/21.0829</f>
        <v>0.7114770738370908</v>
      </c>
      <c r="I11" s="45"/>
    </row>
    <row r="12" spans="1:9" ht="15" customHeight="1">
      <c r="A12" s="35">
        <v>11</v>
      </c>
      <c r="B12" s="57" t="s">
        <v>18</v>
      </c>
      <c r="C12" s="5">
        <v>45</v>
      </c>
      <c r="D12" s="5">
        <v>45</v>
      </c>
      <c r="E12" s="6">
        <v>60</v>
      </c>
      <c r="F12" s="7">
        <f>C12/111.3692</f>
        <v>0.4040614460730615</v>
      </c>
      <c r="G12" s="7">
        <f>D12/109.8279</f>
        <v>0.40973195335611445</v>
      </c>
      <c r="H12" s="7">
        <f>E12/108.3767</f>
        <v>0.5536245336866689</v>
      </c>
      <c r="I12" s="45"/>
    </row>
    <row r="13" spans="1:9" ht="15" customHeight="1">
      <c r="A13" s="35">
        <v>12</v>
      </c>
      <c r="B13" s="57" t="s">
        <v>19</v>
      </c>
      <c r="C13" s="5">
        <v>12</v>
      </c>
      <c r="D13" s="5">
        <v>12</v>
      </c>
      <c r="E13" s="6">
        <v>12</v>
      </c>
      <c r="F13" s="7">
        <f>C13/23.1325</f>
        <v>0.5187506754566087</v>
      </c>
      <c r="G13" s="7">
        <f>D13/22.0142</f>
        <v>0.5451027064349375</v>
      </c>
      <c r="H13" s="7">
        <f>E13/21.0829</f>
        <v>0.5691816590696727</v>
      </c>
      <c r="I13" s="45"/>
    </row>
    <row r="14" spans="1:9" ht="15" customHeight="1">
      <c r="A14" s="35">
        <v>15</v>
      </c>
      <c r="B14" s="57" t="s">
        <v>22</v>
      </c>
      <c r="C14" s="5">
        <v>25</v>
      </c>
      <c r="D14" s="5">
        <v>25</v>
      </c>
      <c r="E14" s="6">
        <v>10</v>
      </c>
      <c r="F14" s="7">
        <f>C14/111.3692</f>
        <v>0.22447858115170083</v>
      </c>
      <c r="G14" s="7">
        <f>D14/109.8279</f>
        <v>0.22762886297561913</v>
      </c>
      <c r="H14" s="7">
        <f>E14/108.3767</f>
        <v>0.0922707556144448</v>
      </c>
      <c r="I14" s="45"/>
    </row>
    <row r="15" spans="1:9" ht="15" customHeight="1">
      <c r="A15" s="35">
        <v>16</v>
      </c>
      <c r="B15" s="57" t="s">
        <v>23</v>
      </c>
      <c r="C15" s="5">
        <v>4</v>
      </c>
      <c r="D15" s="5">
        <v>4</v>
      </c>
      <c r="E15" s="6">
        <v>4</v>
      </c>
      <c r="F15" s="7">
        <f>C15/23.1325</f>
        <v>0.17291689181886954</v>
      </c>
      <c r="G15" s="7">
        <f>D15/22.0142</f>
        <v>0.18170090214497917</v>
      </c>
      <c r="H15" s="7">
        <f>E15/21.0829</f>
        <v>0.18972721968989087</v>
      </c>
      <c r="I15" s="45"/>
    </row>
    <row r="16" spans="1:9" ht="15" customHeight="1">
      <c r="A16" s="35">
        <v>901</v>
      </c>
      <c r="B16" s="57" t="s">
        <v>74</v>
      </c>
      <c r="C16" s="5">
        <v>5</v>
      </c>
      <c r="D16" s="5">
        <v>5</v>
      </c>
      <c r="E16" s="6">
        <v>5</v>
      </c>
      <c r="F16" s="7">
        <f>C16/111.3692</f>
        <v>0.044895716230340166</v>
      </c>
      <c r="G16" s="7">
        <f>D16/109.8279</f>
        <v>0.045525772595123824</v>
      </c>
      <c r="H16" s="7">
        <f>E16/108.3767</f>
        <v>0.0461353778072224</v>
      </c>
      <c r="I16" s="45"/>
    </row>
    <row r="17" spans="1:9" ht="15" customHeight="1">
      <c r="A17" s="35">
        <v>902</v>
      </c>
      <c r="B17" s="57" t="s">
        <v>75</v>
      </c>
      <c r="C17" s="5">
        <v>30</v>
      </c>
      <c r="D17" s="5">
        <v>100</v>
      </c>
      <c r="E17" s="6">
        <v>100</v>
      </c>
      <c r="F17" s="7">
        <f>C17/111.3692</f>
        <v>0.269374297382041</v>
      </c>
      <c r="G17" s="7">
        <f>D17/109.8279</f>
        <v>0.9105154519024765</v>
      </c>
      <c r="H17" s="7">
        <f>E17/108.3767</f>
        <v>0.922707556144448</v>
      </c>
      <c r="I17" s="45"/>
    </row>
    <row r="18" spans="1:9" ht="15" customHeight="1">
      <c r="A18" s="35">
        <v>903</v>
      </c>
      <c r="B18" s="57" t="s">
        <v>77</v>
      </c>
      <c r="C18" s="5">
        <v>120</v>
      </c>
      <c r="D18" s="5">
        <v>120</v>
      </c>
      <c r="E18" s="6">
        <v>103</v>
      </c>
      <c r="F18" s="7">
        <f>C18/111.3692</f>
        <v>1.077497189528164</v>
      </c>
      <c r="G18" s="7">
        <f>D18/109.8279</f>
        <v>1.0926185422829717</v>
      </c>
      <c r="H18" s="7">
        <f>E18/108.3767</f>
        <v>0.9503887828287815</v>
      </c>
      <c r="I18" s="45"/>
    </row>
    <row r="19" spans="1:9" ht="15" customHeight="1">
      <c r="A19" s="35">
        <v>904</v>
      </c>
      <c r="B19" s="57" t="s">
        <v>78</v>
      </c>
      <c r="C19" s="5">
        <v>107</v>
      </c>
      <c r="D19" s="5">
        <v>57</v>
      </c>
      <c r="E19" s="6">
        <v>57</v>
      </c>
      <c r="F19" s="7">
        <f>C19/111.3692</f>
        <v>0.9607683273292795</v>
      </c>
      <c r="G19" s="7">
        <f>D19/109.8279</f>
        <v>0.5189938075844116</v>
      </c>
      <c r="H19" s="7">
        <f>E19/108.3767</f>
        <v>0.5259433070023354</v>
      </c>
      <c r="I19" s="45"/>
    </row>
    <row r="20" spans="1:9" ht="15" customHeight="1">
      <c r="A20" s="35">
        <v>17</v>
      </c>
      <c r="B20" s="57" t="s">
        <v>24</v>
      </c>
      <c r="C20" s="5">
        <v>20</v>
      </c>
      <c r="D20" s="5">
        <v>20</v>
      </c>
      <c r="E20" s="6">
        <v>10</v>
      </c>
      <c r="F20" s="7">
        <f>C20/111.3692</f>
        <v>0.17958286492136066</v>
      </c>
      <c r="G20" s="7">
        <f>D20/109.8279</f>
        <v>0.1821030903804953</v>
      </c>
      <c r="H20" s="7">
        <f>E20/108.3767</f>
        <v>0.0922707556144448</v>
      </c>
      <c r="I20" s="45"/>
    </row>
    <row r="21" spans="1:9" ht="15" customHeight="1">
      <c r="A21" s="35">
        <v>18</v>
      </c>
      <c r="B21" s="57" t="s">
        <v>25</v>
      </c>
      <c r="C21" s="5">
        <v>43</v>
      </c>
      <c r="D21" s="5">
        <v>43</v>
      </c>
      <c r="E21" s="6">
        <v>23</v>
      </c>
      <c r="F21" s="7">
        <f>C21/23.1325</f>
        <v>1.8588565870528477</v>
      </c>
      <c r="G21" s="7">
        <f>D21/22.0142</f>
        <v>1.953284698058526</v>
      </c>
      <c r="H21" s="7">
        <f>E21/21.0829</f>
        <v>1.0909315132168724</v>
      </c>
      <c r="I21" s="45"/>
    </row>
    <row r="22" spans="1:9" ht="15" customHeight="1">
      <c r="A22" s="35">
        <v>171</v>
      </c>
      <c r="B22" s="57" t="s">
        <v>76</v>
      </c>
      <c r="C22" s="5">
        <v>15</v>
      </c>
      <c r="D22" s="5">
        <v>15</v>
      </c>
      <c r="E22" s="6">
        <v>15</v>
      </c>
      <c r="F22" s="7">
        <f>C22/111.3692</f>
        <v>0.1346871486910205</v>
      </c>
      <c r="G22" s="7">
        <f>D22/109.8279</f>
        <v>0.13657731778537147</v>
      </c>
      <c r="H22" s="7">
        <f>E22/108.3767</f>
        <v>0.13840613342166722</v>
      </c>
      <c r="I22" s="45"/>
    </row>
    <row r="23" spans="1:9" ht="15" customHeight="1">
      <c r="A23" s="35">
        <v>68</v>
      </c>
      <c r="B23" s="57" t="s">
        <v>65</v>
      </c>
      <c r="C23" s="5">
        <v>159</v>
      </c>
      <c r="D23" s="5">
        <v>162</v>
      </c>
      <c r="E23" s="6">
        <v>162</v>
      </c>
      <c r="F23" s="7">
        <f>C23/111.3692</f>
        <v>1.4276837761248171</v>
      </c>
      <c r="G23" s="7">
        <f>D23/109.8279</f>
        <v>1.475035032082012</v>
      </c>
      <c r="H23" s="7">
        <f>E23/108.3767</f>
        <v>1.4947862409540058</v>
      </c>
      <c r="I23" s="27"/>
    </row>
    <row r="24" spans="1:9" ht="15" customHeight="1">
      <c r="A24" s="35"/>
      <c r="B24" s="58" t="s">
        <v>88</v>
      </c>
      <c r="C24" s="38">
        <f>SUM(C4:C23)</f>
        <v>2937</v>
      </c>
      <c r="D24" s="38">
        <f>SUM(D4:D23)</f>
        <v>3048</v>
      </c>
      <c r="E24" s="39">
        <f>SUM(E4:E23)</f>
        <v>2964</v>
      </c>
      <c r="F24" s="42">
        <f>C24/111.3693</f>
        <v>26.37172003415663</v>
      </c>
      <c r="G24" s="42">
        <f>D24/109.8279</f>
        <v>27.752510973987484</v>
      </c>
      <c r="H24" s="42">
        <f>E24/108.3767</f>
        <v>27.34905196412144</v>
      </c>
      <c r="I24" s="40">
        <v>23.5</v>
      </c>
    </row>
    <row r="25" spans="1:9" ht="15" customHeight="1">
      <c r="A25" s="35">
        <v>4</v>
      </c>
      <c r="B25" s="57" t="s">
        <v>13</v>
      </c>
      <c r="C25" s="5">
        <v>33</v>
      </c>
      <c r="D25" s="5">
        <v>33</v>
      </c>
      <c r="E25" s="6">
        <v>23</v>
      </c>
      <c r="F25" s="7">
        <f>C25/23.1325</f>
        <v>1.426564357505674</v>
      </c>
      <c r="G25" s="7">
        <f>D25/22.0142</f>
        <v>1.4990324426960782</v>
      </c>
      <c r="H25" s="7">
        <f>E25/21.0829</f>
        <v>1.0909315132168724</v>
      </c>
      <c r="I25" s="50"/>
    </row>
    <row r="26" spans="1:9" ht="15" customHeight="1">
      <c r="A26" s="35">
        <v>6</v>
      </c>
      <c r="B26" s="57" t="s">
        <v>15</v>
      </c>
      <c r="C26" s="5">
        <v>65</v>
      </c>
      <c r="D26" s="5">
        <v>65</v>
      </c>
      <c r="E26" s="6">
        <v>15</v>
      </c>
      <c r="F26" s="7">
        <f aca="true" t="shared" si="0" ref="F26:F45">C26/23.1325</f>
        <v>2.8098994920566303</v>
      </c>
      <c r="G26" s="7">
        <f aca="true" t="shared" si="1" ref="G26:G45">D26/22.0142</f>
        <v>2.9526396598559113</v>
      </c>
      <c r="H26" s="7">
        <f aca="true" t="shared" si="2" ref="H26:H45">E26/21.0829</f>
        <v>0.7114770738370908</v>
      </c>
      <c r="I26" s="45"/>
    </row>
    <row r="27" spans="1:9" ht="14.25">
      <c r="A27" s="35">
        <v>8</v>
      </c>
      <c r="B27" s="57" t="s">
        <v>17</v>
      </c>
      <c r="C27" s="5">
        <v>15</v>
      </c>
      <c r="D27" s="5">
        <v>15</v>
      </c>
      <c r="E27" s="6">
        <v>15</v>
      </c>
      <c r="F27" s="7">
        <f t="shared" si="0"/>
        <v>0.6484383443207609</v>
      </c>
      <c r="G27" s="7">
        <f t="shared" si="1"/>
        <v>0.6813783830436718</v>
      </c>
      <c r="H27" s="7">
        <f t="shared" si="2"/>
        <v>0.7114770738370908</v>
      </c>
      <c r="I27" s="45"/>
    </row>
    <row r="28" spans="1:9" ht="15" customHeight="1">
      <c r="A28" s="35">
        <v>12</v>
      </c>
      <c r="B28" s="57" t="s">
        <v>19</v>
      </c>
      <c r="C28" s="5">
        <v>12</v>
      </c>
      <c r="D28" s="5">
        <v>12</v>
      </c>
      <c r="E28" s="6">
        <v>12</v>
      </c>
      <c r="F28" s="7">
        <f t="shared" si="0"/>
        <v>0.5187506754566087</v>
      </c>
      <c r="G28" s="7">
        <f t="shared" si="1"/>
        <v>0.5451027064349375</v>
      </c>
      <c r="H28" s="7">
        <f t="shared" si="2"/>
        <v>0.5691816590696727</v>
      </c>
      <c r="I28" s="45"/>
    </row>
    <row r="29" spans="1:9" ht="15" customHeight="1">
      <c r="A29" s="35">
        <v>16</v>
      </c>
      <c r="B29" s="57" t="s">
        <v>23</v>
      </c>
      <c r="C29" s="5">
        <v>4</v>
      </c>
      <c r="D29" s="5">
        <v>4</v>
      </c>
      <c r="E29" s="6">
        <v>4</v>
      </c>
      <c r="F29" s="7">
        <f t="shared" si="0"/>
        <v>0.17291689181886954</v>
      </c>
      <c r="G29" s="7">
        <f t="shared" si="1"/>
        <v>0.18170090214497917</v>
      </c>
      <c r="H29" s="7">
        <f t="shared" si="2"/>
        <v>0.18972721968989087</v>
      </c>
      <c r="I29" s="45"/>
    </row>
    <row r="30" spans="1:9" ht="15" customHeight="1">
      <c r="A30" s="35">
        <v>18</v>
      </c>
      <c r="B30" s="57" t="s">
        <v>25</v>
      </c>
      <c r="C30" s="5">
        <v>43</v>
      </c>
      <c r="D30" s="5">
        <v>43</v>
      </c>
      <c r="E30" s="6">
        <v>23</v>
      </c>
      <c r="F30" s="7">
        <f t="shared" si="0"/>
        <v>1.8588565870528477</v>
      </c>
      <c r="G30" s="7">
        <f t="shared" si="1"/>
        <v>1.953284698058526</v>
      </c>
      <c r="H30" s="7">
        <f t="shared" si="2"/>
        <v>1.0909315132168724</v>
      </c>
      <c r="I30" s="45"/>
    </row>
    <row r="31" spans="1:9" ht="15" customHeight="1">
      <c r="A31" s="35">
        <v>20</v>
      </c>
      <c r="B31" s="57" t="s">
        <v>27</v>
      </c>
      <c r="C31" s="5">
        <v>63</v>
      </c>
      <c r="D31" s="5">
        <v>62</v>
      </c>
      <c r="E31" s="6">
        <v>66</v>
      </c>
      <c r="F31" s="7">
        <f t="shared" si="0"/>
        <v>2.7234410461471956</v>
      </c>
      <c r="G31" s="7">
        <f t="shared" si="1"/>
        <v>2.816363983247177</v>
      </c>
      <c r="H31" s="7">
        <f t="shared" si="2"/>
        <v>3.1304991248831993</v>
      </c>
      <c r="I31" s="45"/>
    </row>
    <row r="32" spans="1:9" ht="15" customHeight="1">
      <c r="A32" s="35">
        <v>28</v>
      </c>
      <c r="B32" s="57" t="s">
        <v>32</v>
      </c>
      <c r="C32" s="5">
        <v>30</v>
      </c>
      <c r="D32" s="5">
        <v>30</v>
      </c>
      <c r="E32" s="6">
        <v>30</v>
      </c>
      <c r="F32" s="7">
        <f t="shared" si="0"/>
        <v>1.2968766886415217</v>
      </c>
      <c r="G32" s="7">
        <f t="shared" si="1"/>
        <v>1.3627567660873436</v>
      </c>
      <c r="H32" s="7">
        <f t="shared" si="2"/>
        <v>1.4229541476741816</v>
      </c>
      <c r="I32" s="45"/>
    </row>
    <row r="33" spans="1:9" ht="15" customHeight="1">
      <c r="A33" s="35">
        <v>291</v>
      </c>
      <c r="B33" s="57" t="s">
        <v>71</v>
      </c>
      <c r="C33" s="5">
        <v>10</v>
      </c>
      <c r="D33" s="5">
        <v>10</v>
      </c>
      <c r="E33" s="6">
        <v>10</v>
      </c>
      <c r="F33" s="7">
        <f t="shared" si="0"/>
        <v>0.4322922295471739</v>
      </c>
      <c r="G33" s="7">
        <f t="shared" si="1"/>
        <v>0.4542522553624479</v>
      </c>
      <c r="H33" s="7">
        <f t="shared" si="2"/>
        <v>0.4743180492247272</v>
      </c>
      <c r="I33" s="45"/>
    </row>
    <row r="34" spans="1:9" ht="15" customHeight="1">
      <c r="A34" s="35">
        <v>31</v>
      </c>
      <c r="B34" s="57" t="s">
        <v>35</v>
      </c>
      <c r="C34" s="5">
        <v>55</v>
      </c>
      <c r="D34" s="5">
        <v>35</v>
      </c>
      <c r="E34" s="6">
        <v>35</v>
      </c>
      <c r="F34" s="7">
        <f t="shared" si="0"/>
        <v>2.377607262509456</v>
      </c>
      <c r="G34" s="7">
        <f t="shared" si="1"/>
        <v>1.5898828937685676</v>
      </c>
      <c r="H34" s="7">
        <f t="shared" si="2"/>
        <v>1.6601131722865452</v>
      </c>
      <c r="I34" s="45"/>
    </row>
    <row r="35" spans="1:9" ht="15" customHeight="1">
      <c r="A35" s="35">
        <v>33</v>
      </c>
      <c r="B35" s="57" t="s">
        <v>37</v>
      </c>
      <c r="C35" s="5">
        <v>5</v>
      </c>
      <c r="D35" s="5">
        <v>5</v>
      </c>
      <c r="E35" s="6">
        <v>5</v>
      </c>
      <c r="F35" s="7">
        <f t="shared" si="0"/>
        <v>0.21614611477358694</v>
      </c>
      <c r="G35" s="7">
        <f t="shared" si="1"/>
        <v>0.22712612768122395</v>
      </c>
      <c r="H35" s="7">
        <f t="shared" si="2"/>
        <v>0.2371590246123636</v>
      </c>
      <c r="I35" s="45"/>
    </row>
    <row r="36" spans="1:9" ht="15" customHeight="1">
      <c r="A36" s="35">
        <v>48</v>
      </c>
      <c r="B36" s="57" t="s">
        <v>48</v>
      </c>
      <c r="C36" s="5">
        <v>30</v>
      </c>
      <c r="D36" s="5">
        <v>30</v>
      </c>
      <c r="E36" s="6">
        <v>30</v>
      </c>
      <c r="F36" s="7">
        <f t="shared" si="0"/>
        <v>1.2968766886415217</v>
      </c>
      <c r="G36" s="7">
        <f t="shared" si="1"/>
        <v>1.3627567660873436</v>
      </c>
      <c r="H36" s="7">
        <f t="shared" si="2"/>
        <v>1.4229541476741816</v>
      </c>
      <c r="I36" s="45"/>
    </row>
    <row r="37" spans="1:9" ht="15" customHeight="1">
      <c r="A37" s="35">
        <v>50</v>
      </c>
      <c r="B37" s="57" t="s">
        <v>50</v>
      </c>
      <c r="C37" s="5">
        <v>70</v>
      </c>
      <c r="D37" s="5">
        <v>70</v>
      </c>
      <c r="E37" s="6">
        <v>70</v>
      </c>
      <c r="F37" s="7">
        <f t="shared" si="0"/>
        <v>3.026045606830217</v>
      </c>
      <c r="G37" s="7">
        <f t="shared" si="1"/>
        <v>3.1797657875371352</v>
      </c>
      <c r="H37" s="7">
        <f t="shared" si="2"/>
        <v>3.3202263445730904</v>
      </c>
      <c r="I37" s="45"/>
    </row>
    <row r="38" spans="1:9" ht="15" customHeight="1">
      <c r="A38" s="35">
        <v>54</v>
      </c>
      <c r="B38" s="57" t="s">
        <v>53</v>
      </c>
      <c r="C38" s="5">
        <v>35</v>
      </c>
      <c r="D38" s="5">
        <v>35</v>
      </c>
      <c r="E38" s="6">
        <v>35</v>
      </c>
      <c r="F38" s="7">
        <f t="shared" si="0"/>
        <v>1.5130228034151085</v>
      </c>
      <c r="G38" s="7">
        <f t="shared" si="1"/>
        <v>1.5898828937685676</v>
      </c>
      <c r="H38" s="7">
        <f t="shared" si="2"/>
        <v>1.6601131722865452</v>
      </c>
      <c r="I38" s="45"/>
    </row>
    <row r="39" spans="1:9" ht="15" customHeight="1">
      <c r="A39" s="35">
        <v>56</v>
      </c>
      <c r="B39" s="57" t="s">
        <v>55</v>
      </c>
      <c r="C39" s="5">
        <v>30</v>
      </c>
      <c r="D39" s="5">
        <v>30</v>
      </c>
      <c r="E39" s="6">
        <v>30</v>
      </c>
      <c r="F39" s="7">
        <f t="shared" si="0"/>
        <v>1.2968766886415217</v>
      </c>
      <c r="G39" s="7">
        <f t="shared" si="1"/>
        <v>1.3627567660873436</v>
      </c>
      <c r="H39" s="7">
        <f t="shared" si="2"/>
        <v>1.4229541476741816</v>
      </c>
      <c r="I39" s="45"/>
    </row>
    <row r="40" spans="1:9" ht="15" customHeight="1">
      <c r="A40" s="35">
        <v>58</v>
      </c>
      <c r="B40" s="57" t="s">
        <v>57</v>
      </c>
      <c r="C40" s="5">
        <v>5</v>
      </c>
      <c r="D40" s="5">
        <v>5</v>
      </c>
      <c r="E40" s="6">
        <v>5</v>
      </c>
      <c r="F40" s="7">
        <f t="shared" si="0"/>
        <v>0.21614611477358694</v>
      </c>
      <c r="G40" s="7">
        <f t="shared" si="1"/>
        <v>0.22712612768122395</v>
      </c>
      <c r="H40" s="7">
        <f t="shared" si="2"/>
        <v>0.2371590246123636</v>
      </c>
      <c r="I40" s="45"/>
    </row>
    <row r="41" spans="1:9" ht="15" customHeight="1">
      <c r="A41" s="35">
        <v>60</v>
      </c>
      <c r="B41" s="57" t="s">
        <v>59</v>
      </c>
      <c r="C41" s="5">
        <v>691</v>
      </c>
      <c r="D41" s="5">
        <v>662</v>
      </c>
      <c r="E41" s="6">
        <v>759</v>
      </c>
      <c r="F41" s="7">
        <f t="shared" si="0"/>
        <v>29.871393061709714</v>
      </c>
      <c r="G41" s="7">
        <f t="shared" si="1"/>
        <v>30.071499304994052</v>
      </c>
      <c r="H41" s="7">
        <f t="shared" si="2"/>
        <v>36.00073993615679</v>
      </c>
      <c r="I41" s="45"/>
    </row>
    <row r="42" spans="1:9" ht="15" customHeight="1">
      <c r="A42" s="35">
        <v>67</v>
      </c>
      <c r="B42" s="57" t="s">
        <v>64</v>
      </c>
      <c r="C42" s="5">
        <v>25</v>
      </c>
      <c r="D42" s="5">
        <v>25</v>
      </c>
      <c r="E42" s="6">
        <v>25</v>
      </c>
      <c r="F42" s="7">
        <f t="shared" si="0"/>
        <v>1.0807305738679347</v>
      </c>
      <c r="G42" s="7">
        <f t="shared" si="1"/>
        <v>1.1356306384061197</v>
      </c>
      <c r="H42" s="7">
        <f t="shared" si="2"/>
        <v>1.185795123061818</v>
      </c>
      <c r="I42" s="45"/>
    </row>
    <row r="43" spans="1:9" ht="15" customHeight="1">
      <c r="A43" s="35">
        <v>69</v>
      </c>
      <c r="B43" s="57" t="s">
        <v>66</v>
      </c>
      <c r="C43" s="5">
        <v>20</v>
      </c>
      <c r="D43" s="5">
        <v>15</v>
      </c>
      <c r="E43" s="6">
        <v>15</v>
      </c>
      <c r="F43" s="7">
        <f t="shared" si="0"/>
        <v>0.8645844590943478</v>
      </c>
      <c r="G43" s="7">
        <f t="shared" si="1"/>
        <v>0.6813783830436718</v>
      </c>
      <c r="H43" s="7">
        <f t="shared" si="2"/>
        <v>0.7114770738370908</v>
      </c>
      <c r="I43" s="53"/>
    </row>
    <row r="44" spans="1:9" ht="15" customHeight="1">
      <c r="A44" s="35">
        <v>14</v>
      </c>
      <c r="B44" s="57" t="s">
        <v>21</v>
      </c>
      <c r="C44" s="5">
        <v>234</v>
      </c>
      <c r="D44" s="5">
        <v>229</v>
      </c>
      <c r="E44" s="6">
        <v>209</v>
      </c>
      <c r="F44" s="7">
        <f t="shared" si="0"/>
        <v>10.11563817140387</v>
      </c>
      <c r="G44" s="7">
        <f t="shared" si="1"/>
        <v>10.402376647800057</v>
      </c>
      <c r="H44" s="7">
        <f t="shared" si="2"/>
        <v>9.913247228796799</v>
      </c>
      <c r="I44" s="53"/>
    </row>
    <row r="45" spans="1:9" ht="15" customHeight="1">
      <c r="A45" s="35">
        <v>45</v>
      </c>
      <c r="B45" s="57" t="s">
        <v>46</v>
      </c>
      <c r="C45" s="5">
        <v>40</v>
      </c>
      <c r="D45" s="5">
        <v>40</v>
      </c>
      <c r="E45" s="6">
        <v>40</v>
      </c>
      <c r="F45" s="7">
        <f t="shared" si="0"/>
        <v>1.7291689181886956</v>
      </c>
      <c r="G45" s="7">
        <f t="shared" si="1"/>
        <v>1.8170090214497916</v>
      </c>
      <c r="H45" s="7">
        <f t="shared" si="2"/>
        <v>1.8972721968989088</v>
      </c>
      <c r="I45" s="52"/>
    </row>
    <row r="46" spans="1:9" ht="15" customHeight="1">
      <c r="A46" s="35"/>
      <c r="B46" s="58" t="s">
        <v>89</v>
      </c>
      <c r="C46" s="38">
        <f>SUM(C25:C45)</f>
        <v>1515</v>
      </c>
      <c r="D46" s="38">
        <f>SUM(D25:D45)</f>
        <v>1455</v>
      </c>
      <c r="E46" s="39">
        <f>SUM(E25:E45)</f>
        <v>1456</v>
      </c>
      <c r="F46" s="42">
        <f>C46/23.1325</f>
        <v>65.49227277639685</v>
      </c>
      <c r="G46" s="42">
        <f>D46/22.0142</f>
        <v>66.09370315523617</v>
      </c>
      <c r="H46" s="42">
        <f>E46/21.0829</f>
        <v>69.06070796712028</v>
      </c>
      <c r="I46" s="40">
        <v>66.6</v>
      </c>
    </row>
    <row r="47" spans="1:9" ht="15" customHeight="1">
      <c r="A47" s="35"/>
      <c r="B47" s="59" t="s">
        <v>104</v>
      </c>
      <c r="C47" s="38">
        <v>691</v>
      </c>
      <c r="D47" s="38">
        <v>662</v>
      </c>
      <c r="E47" s="39">
        <v>759</v>
      </c>
      <c r="F47" s="42">
        <f>C47/23.1325</f>
        <v>29.871393061709714</v>
      </c>
      <c r="G47" s="42">
        <f>D47/22.0142</f>
        <v>30.071499304994052</v>
      </c>
      <c r="H47" s="42">
        <f>E47/21.0829</f>
        <v>36.00073993615679</v>
      </c>
      <c r="I47" s="40">
        <v>33.1</v>
      </c>
    </row>
    <row r="48" spans="1:9" ht="15" customHeight="1">
      <c r="A48" s="35">
        <v>13</v>
      </c>
      <c r="B48" s="57" t="s">
        <v>20</v>
      </c>
      <c r="C48" s="5">
        <v>521</v>
      </c>
      <c r="D48" s="5">
        <v>460</v>
      </c>
      <c r="E48" s="6">
        <v>475</v>
      </c>
      <c r="F48" s="7">
        <f>C48/111.3692</f>
        <v>4.678133631201445</v>
      </c>
      <c r="G48" s="7">
        <f>D48/109.8279</f>
        <v>4.188371078751392</v>
      </c>
      <c r="H48" s="7">
        <f>E48/108.3767</f>
        <v>4.3828608916861285</v>
      </c>
      <c r="I48" s="50"/>
    </row>
    <row r="49" spans="1:9" ht="15" customHeight="1">
      <c r="A49" s="35">
        <v>14</v>
      </c>
      <c r="B49" s="57" t="s">
        <v>21</v>
      </c>
      <c r="C49" s="5">
        <v>234</v>
      </c>
      <c r="D49" s="5">
        <v>229</v>
      </c>
      <c r="E49" s="6">
        <v>209</v>
      </c>
      <c r="F49" s="7">
        <f>C49/23.1325</f>
        <v>10.11563817140387</v>
      </c>
      <c r="G49" s="7">
        <f>D49/22.0142</f>
        <v>10.402376647800057</v>
      </c>
      <c r="H49" s="7">
        <f>E49/21.0829</f>
        <v>9.913247228796799</v>
      </c>
      <c r="I49" s="27"/>
    </row>
    <row r="50" spans="1:9" ht="15" customHeight="1">
      <c r="A50" s="35"/>
      <c r="B50" s="58" t="s">
        <v>90</v>
      </c>
      <c r="C50" s="38">
        <f>SUM(C48:C49)</f>
        <v>755</v>
      </c>
      <c r="D50" s="38">
        <f>SUM(D48:D49)</f>
        <v>689</v>
      </c>
      <c r="E50" s="39">
        <f>SUM(E48:E49)</f>
        <v>684</v>
      </c>
      <c r="F50" s="42">
        <f>C50/111.3693</f>
        <v>6.779247063598317</v>
      </c>
      <c r="G50" s="42">
        <f>D50/109.8279</f>
        <v>6.273451463608064</v>
      </c>
      <c r="H50" s="42">
        <f>E50/108.3767</f>
        <v>6.311319684028025</v>
      </c>
      <c r="I50" s="40">
        <v>6.7</v>
      </c>
    </row>
    <row r="51" spans="1:9" ht="15" customHeight="1">
      <c r="A51" s="35"/>
      <c r="B51" s="59" t="s">
        <v>103</v>
      </c>
      <c r="C51" s="38">
        <v>234</v>
      </c>
      <c r="D51" s="38">
        <v>229</v>
      </c>
      <c r="E51" s="39">
        <v>209</v>
      </c>
      <c r="F51" s="42">
        <f>C51/23.1325</f>
        <v>10.11563817140387</v>
      </c>
      <c r="G51" s="42">
        <f>D51/22.0142</f>
        <v>10.402376647800057</v>
      </c>
      <c r="H51" s="42">
        <f>E51/21.0829</f>
        <v>9.913247228796799</v>
      </c>
      <c r="I51" s="40">
        <v>18.5</v>
      </c>
    </row>
    <row r="52" spans="1:9" ht="15" customHeight="1">
      <c r="A52" s="35">
        <v>19</v>
      </c>
      <c r="B52" s="57" t="s">
        <v>26</v>
      </c>
      <c r="C52" s="5">
        <v>892</v>
      </c>
      <c r="D52" s="5">
        <v>909</v>
      </c>
      <c r="E52" s="6">
        <v>922</v>
      </c>
      <c r="F52" s="7">
        <f>C52/111.3692</f>
        <v>8.009395775492685</v>
      </c>
      <c r="G52" s="7">
        <f>D52/109.8279</f>
        <v>8.276585457793512</v>
      </c>
      <c r="H52" s="7">
        <f>E52/108.3767</f>
        <v>8.507363667651811</v>
      </c>
      <c r="I52" s="50"/>
    </row>
    <row r="53" spans="1:9" ht="15" customHeight="1">
      <c r="A53" s="35">
        <v>20</v>
      </c>
      <c r="B53" s="57" t="s">
        <v>27</v>
      </c>
      <c r="C53" s="5">
        <v>63</v>
      </c>
      <c r="D53" s="5">
        <v>62</v>
      </c>
      <c r="E53" s="6">
        <v>66</v>
      </c>
      <c r="F53" s="7">
        <f>C53/23.1325</f>
        <v>2.7234410461471956</v>
      </c>
      <c r="G53" s="7">
        <f>D53/22.0142</f>
        <v>2.816363983247177</v>
      </c>
      <c r="H53" s="7">
        <f>E53/21.0829</f>
        <v>3.1304991248831993</v>
      </c>
      <c r="I53" s="45"/>
    </row>
    <row r="54" spans="1:9" ht="15" customHeight="1">
      <c r="A54" s="35">
        <v>21</v>
      </c>
      <c r="B54" s="57" t="s">
        <v>28</v>
      </c>
      <c r="C54" s="5">
        <v>132</v>
      </c>
      <c r="D54" s="5">
        <v>135</v>
      </c>
      <c r="E54" s="6">
        <v>135</v>
      </c>
      <c r="F54" s="7">
        <f>C54/111.3692</f>
        <v>1.1852469084809802</v>
      </c>
      <c r="G54" s="7">
        <f>D54/109.8279</f>
        <v>1.2291958600683432</v>
      </c>
      <c r="H54" s="7">
        <f>E54/108.3767</f>
        <v>1.2456552007950048</v>
      </c>
      <c r="I54" s="45"/>
    </row>
    <row r="55" spans="1:9" ht="15" customHeight="1">
      <c r="A55" s="35">
        <v>23</v>
      </c>
      <c r="B55" s="57" t="s">
        <v>29</v>
      </c>
      <c r="C55" s="5">
        <v>25</v>
      </c>
      <c r="D55" s="5">
        <v>25</v>
      </c>
      <c r="E55" s="6">
        <v>25</v>
      </c>
      <c r="F55" s="7">
        <f>C55/111.3692</f>
        <v>0.22447858115170083</v>
      </c>
      <c r="G55" s="7">
        <f>D55/109.8279</f>
        <v>0.22762886297561913</v>
      </c>
      <c r="H55" s="7">
        <f>E55/108.3767</f>
        <v>0.230676889036112</v>
      </c>
      <c r="I55" s="45"/>
    </row>
    <row r="56" spans="1:9" ht="15" customHeight="1">
      <c r="A56" s="35">
        <v>26</v>
      </c>
      <c r="B56" s="57" t="s">
        <v>30</v>
      </c>
      <c r="C56" s="5">
        <v>73</v>
      </c>
      <c r="D56" s="5">
        <v>73</v>
      </c>
      <c r="E56" s="6">
        <v>73</v>
      </c>
      <c r="F56" s="7">
        <f>C56/111.3692</f>
        <v>0.6554774569629663</v>
      </c>
      <c r="G56" s="7">
        <f>D56/109.8279</f>
        <v>0.6646762798888078</v>
      </c>
      <c r="H56" s="7">
        <f>E56/108.3767</f>
        <v>0.6735765159854471</v>
      </c>
      <c r="I56" s="45"/>
    </row>
    <row r="57" spans="1:9" ht="15" customHeight="1">
      <c r="A57" s="35">
        <v>27</v>
      </c>
      <c r="B57" s="57" t="s">
        <v>31</v>
      </c>
      <c r="C57" s="5">
        <v>409</v>
      </c>
      <c r="D57" s="5">
        <v>409</v>
      </c>
      <c r="E57" s="6">
        <v>408</v>
      </c>
      <c r="F57" s="7">
        <f>C57/111.3692</f>
        <v>3.6724695876418254</v>
      </c>
      <c r="G57" s="7">
        <f>D57/109.8279</f>
        <v>3.724008198281129</v>
      </c>
      <c r="H57" s="7">
        <f>E57/108.3767</f>
        <v>3.7646468290693478</v>
      </c>
      <c r="I57" s="45"/>
    </row>
    <row r="58" spans="1:9" ht="15" customHeight="1">
      <c r="A58" s="35">
        <v>28</v>
      </c>
      <c r="B58" s="57" t="s">
        <v>32</v>
      </c>
      <c r="C58" s="5">
        <v>30</v>
      </c>
      <c r="D58" s="5">
        <v>30</v>
      </c>
      <c r="E58" s="6">
        <v>30</v>
      </c>
      <c r="F58" s="7">
        <f>C58/23.1325</f>
        <v>1.2968766886415217</v>
      </c>
      <c r="G58" s="7">
        <f>D58/22.0142</f>
        <v>1.3627567660873436</v>
      </c>
      <c r="H58" s="7">
        <f>E58/21.0829</f>
        <v>1.4229541476741816</v>
      </c>
      <c r="I58" s="45"/>
    </row>
    <row r="59" spans="1:9" ht="15" customHeight="1">
      <c r="A59" s="35">
        <v>29</v>
      </c>
      <c r="B59" s="57" t="s">
        <v>33</v>
      </c>
      <c r="C59" s="5">
        <v>25</v>
      </c>
      <c r="D59" s="5">
        <v>25</v>
      </c>
      <c r="E59" s="6">
        <v>25</v>
      </c>
      <c r="F59" s="7">
        <f>C59/111.3692</f>
        <v>0.22447858115170083</v>
      </c>
      <c r="G59" s="7">
        <f>D59/109.8279</f>
        <v>0.22762886297561913</v>
      </c>
      <c r="H59" s="7">
        <f>E59/108.3767</f>
        <v>0.230676889036112</v>
      </c>
      <c r="I59" s="45"/>
    </row>
    <row r="60" spans="1:9" ht="15" customHeight="1">
      <c r="A60" s="35">
        <v>291</v>
      </c>
      <c r="B60" s="57" t="s">
        <v>71</v>
      </c>
      <c r="C60" s="5">
        <v>10</v>
      </c>
      <c r="D60" s="5">
        <v>10</v>
      </c>
      <c r="E60" s="6">
        <v>10</v>
      </c>
      <c r="F60" s="7">
        <f>C60/23.1325</f>
        <v>0.4322922295471739</v>
      </c>
      <c r="G60" s="7">
        <f>D60/22.0142</f>
        <v>0.4542522553624479</v>
      </c>
      <c r="H60" s="7">
        <f>E60/21.0829</f>
        <v>0.4743180492247272</v>
      </c>
      <c r="I60" s="45"/>
    </row>
    <row r="61" spans="1:9" ht="15" customHeight="1">
      <c r="A61" s="35">
        <v>30</v>
      </c>
      <c r="B61" s="57" t="s">
        <v>34</v>
      </c>
      <c r="C61" s="5">
        <v>30</v>
      </c>
      <c r="D61" s="5">
        <v>30</v>
      </c>
      <c r="E61" s="6">
        <v>30</v>
      </c>
      <c r="F61" s="7">
        <f>C61/111.3692</f>
        <v>0.269374297382041</v>
      </c>
      <c r="G61" s="7">
        <f>D61/109.8279</f>
        <v>0.27315463557074293</v>
      </c>
      <c r="H61" s="7">
        <f>E61/108.3767</f>
        <v>0.27681226684333443</v>
      </c>
      <c r="I61" s="45"/>
    </row>
    <row r="62" spans="1:9" ht="15" customHeight="1">
      <c r="A62" s="35">
        <v>31</v>
      </c>
      <c r="B62" s="57" t="s">
        <v>35</v>
      </c>
      <c r="C62" s="5">
        <v>55</v>
      </c>
      <c r="D62" s="5">
        <v>35</v>
      </c>
      <c r="E62" s="6">
        <v>35</v>
      </c>
      <c r="F62" s="7">
        <f>C62/23.1325</f>
        <v>2.377607262509456</v>
      </c>
      <c r="G62" s="7">
        <f>D62/22.0142</f>
        <v>1.5898828937685676</v>
      </c>
      <c r="H62" s="7">
        <f>E62/21.0829</f>
        <v>1.6601131722865452</v>
      </c>
      <c r="I62" s="45"/>
    </row>
    <row r="63" spans="1:9" ht="15" customHeight="1">
      <c r="A63" s="35">
        <v>32</v>
      </c>
      <c r="B63" s="57" t="s">
        <v>36</v>
      </c>
      <c r="C63" s="5">
        <v>170</v>
      </c>
      <c r="D63" s="5">
        <v>170</v>
      </c>
      <c r="E63" s="6">
        <v>175</v>
      </c>
      <c r="F63" s="7">
        <f>C63/111.3692</f>
        <v>1.5264543518315656</v>
      </c>
      <c r="G63" s="7">
        <f>D63/109.8279</f>
        <v>1.54787626823421</v>
      </c>
      <c r="H63" s="7">
        <f>E63/108.3767</f>
        <v>1.614738223252784</v>
      </c>
      <c r="I63" s="45"/>
    </row>
    <row r="64" spans="1:9" ht="15" customHeight="1">
      <c r="A64" s="35">
        <v>33</v>
      </c>
      <c r="B64" s="57" t="s">
        <v>37</v>
      </c>
      <c r="C64" s="5">
        <v>5</v>
      </c>
      <c r="D64" s="5">
        <v>5</v>
      </c>
      <c r="E64" s="6">
        <v>5</v>
      </c>
      <c r="F64" s="7">
        <f>C64/23.1325</f>
        <v>0.21614611477358694</v>
      </c>
      <c r="G64" s="7">
        <f>D64/22.0142</f>
        <v>0.22712612768122395</v>
      </c>
      <c r="H64" s="7">
        <f>E64/21.0829</f>
        <v>0.2371590246123636</v>
      </c>
      <c r="I64" s="45"/>
    </row>
    <row r="65" spans="1:9" ht="15" customHeight="1">
      <c r="A65" s="35">
        <v>34</v>
      </c>
      <c r="B65" s="57" t="s">
        <v>38</v>
      </c>
      <c r="C65" s="5">
        <v>37</v>
      </c>
      <c r="D65" s="5">
        <v>35</v>
      </c>
      <c r="E65" s="6">
        <v>65</v>
      </c>
      <c r="F65" s="7">
        <f>C65/111.3692</f>
        <v>0.3322283001045172</v>
      </c>
      <c r="G65" s="7">
        <f>D65/109.8279</f>
        <v>0.3186804081658668</v>
      </c>
      <c r="H65" s="7">
        <f>E65/108.3767</f>
        <v>0.5997599114938912</v>
      </c>
      <c r="I65" s="45"/>
    </row>
    <row r="66" spans="1:9" ht="15" customHeight="1">
      <c r="A66" s="35">
        <v>63</v>
      </c>
      <c r="B66" s="57" t="s">
        <v>62</v>
      </c>
      <c r="C66" s="5">
        <v>40</v>
      </c>
      <c r="D66" s="5">
        <v>36</v>
      </c>
      <c r="E66" s="6">
        <v>40</v>
      </c>
      <c r="F66" s="7">
        <f>C66/111.3692</f>
        <v>0.3591657298427213</v>
      </c>
      <c r="G66" s="7">
        <f>D66/109.8279</f>
        <v>0.32778556268489156</v>
      </c>
      <c r="H66" s="7">
        <f>E66/108.3767</f>
        <v>0.3690830224577792</v>
      </c>
      <c r="I66" s="45"/>
    </row>
    <row r="67" spans="1:9" ht="15" customHeight="1">
      <c r="A67" s="35">
        <v>66</v>
      </c>
      <c r="B67" s="57" t="s">
        <v>63</v>
      </c>
      <c r="C67" s="5">
        <v>101</v>
      </c>
      <c r="D67" s="5">
        <v>103</v>
      </c>
      <c r="E67" s="6">
        <v>101</v>
      </c>
      <c r="F67" s="7">
        <f>C67/111.3692</f>
        <v>0.9068934678528713</v>
      </c>
      <c r="G67" s="7">
        <f>D67/109.8279</f>
        <v>0.9378309154595508</v>
      </c>
      <c r="H67" s="7">
        <f>E67/108.3767</f>
        <v>0.9319346317058925</v>
      </c>
      <c r="I67" s="45"/>
    </row>
    <row r="68" spans="1:9" ht="15" customHeight="1">
      <c r="A68" s="35">
        <v>67</v>
      </c>
      <c r="B68" s="57" t="s">
        <v>64</v>
      </c>
      <c r="C68" s="5">
        <v>25</v>
      </c>
      <c r="D68" s="5">
        <v>25</v>
      </c>
      <c r="E68" s="6">
        <v>25</v>
      </c>
      <c r="F68" s="7">
        <f>C68/23.1325</f>
        <v>1.0807305738679347</v>
      </c>
      <c r="G68" s="7">
        <f>D68/22.0142</f>
        <v>1.1356306384061197</v>
      </c>
      <c r="H68" s="7">
        <f>E68/21.0829</f>
        <v>1.185795123061818</v>
      </c>
      <c r="I68" s="27"/>
    </row>
    <row r="69" spans="1:9" ht="15" customHeight="1">
      <c r="A69" s="35"/>
      <c r="B69" s="58" t="s">
        <v>91</v>
      </c>
      <c r="C69" s="38">
        <f>SUM(C52:C68)</f>
        <v>2122</v>
      </c>
      <c r="D69" s="38">
        <f>SUM(D52:D68)</f>
        <v>2117</v>
      </c>
      <c r="E69" s="39">
        <f>SUM(E52:E68)</f>
        <v>2170</v>
      </c>
      <c r="F69" s="42">
        <f>C69/111.3693</f>
        <v>19.05372485954388</v>
      </c>
      <c r="G69" s="42">
        <f>D69/109.8279</f>
        <v>19.275612116775427</v>
      </c>
      <c r="H69" s="42">
        <f>E69/108.3767</f>
        <v>20.022753968334523</v>
      </c>
      <c r="I69" s="40">
        <v>19.3</v>
      </c>
    </row>
    <row r="70" spans="1:9" ht="15" customHeight="1">
      <c r="A70" s="35">
        <v>36</v>
      </c>
      <c r="B70" s="57" t="s">
        <v>39</v>
      </c>
      <c r="C70" s="5">
        <v>332</v>
      </c>
      <c r="D70" s="5">
        <v>332</v>
      </c>
      <c r="E70" s="6">
        <v>290</v>
      </c>
      <c r="F70" s="7">
        <f>C70/111.3692</f>
        <v>2.9810755576945867</v>
      </c>
      <c r="G70" s="7">
        <f>D70/109.8279</f>
        <v>3.0229113003162222</v>
      </c>
      <c r="H70" s="7">
        <f>E70/108.3767</f>
        <v>2.6758519128188993</v>
      </c>
      <c r="I70" s="50"/>
    </row>
    <row r="71" spans="1:9" ht="15" customHeight="1">
      <c r="A71" s="35">
        <v>59</v>
      </c>
      <c r="B71" s="57" t="s">
        <v>58</v>
      </c>
      <c r="C71" s="5">
        <v>35</v>
      </c>
      <c r="D71" s="5">
        <v>35</v>
      </c>
      <c r="E71" s="6">
        <v>35</v>
      </c>
      <c r="F71" s="7">
        <f>C71/111.3692</f>
        <v>0.31427001361238116</v>
      </c>
      <c r="G71" s="7">
        <f>D71/109.8279</f>
        <v>0.3186804081658668</v>
      </c>
      <c r="H71" s="7">
        <f>E71/108.3767</f>
        <v>0.3229476446505568</v>
      </c>
      <c r="I71" s="27"/>
    </row>
    <row r="72" spans="1:9" ht="15" customHeight="1">
      <c r="A72" s="35"/>
      <c r="B72" s="58" t="s">
        <v>92</v>
      </c>
      <c r="C72" s="38">
        <f>SUM(C70:C71)</f>
        <v>367</v>
      </c>
      <c r="D72" s="38">
        <f>SUM(D70:D71)</f>
        <v>367</v>
      </c>
      <c r="E72" s="39">
        <f>SUM(E70:E71)</f>
        <v>325</v>
      </c>
      <c r="F72" s="42">
        <f>C72/111.3693</f>
        <v>3.2953426123716323</v>
      </c>
      <c r="G72" s="42">
        <f>D72/109.8279</f>
        <v>3.3415917084820888</v>
      </c>
      <c r="H72" s="42">
        <f>E72/108.3767</f>
        <v>2.998799557469456</v>
      </c>
      <c r="I72" s="40">
        <v>2.6</v>
      </c>
    </row>
    <row r="73" spans="1:9" ht="15" customHeight="1">
      <c r="A73" s="35">
        <v>38</v>
      </c>
      <c r="B73" s="57" t="s">
        <v>40</v>
      </c>
      <c r="C73" s="5">
        <v>362</v>
      </c>
      <c r="D73" s="5">
        <v>344</v>
      </c>
      <c r="E73" s="6">
        <v>309</v>
      </c>
      <c r="F73" s="7">
        <f>C73/29.4554</f>
        <v>12.289766901824454</v>
      </c>
      <c r="G73" s="7">
        <f>D73/29.3346</f>
        <v>11.726766344180593</v>
      </c>
      <c r="H73" s="7">
        <f>E73/29.1997</f>
        <v>10.58230050308736</v>
      </c>
      <c r="I73" s="50"/>
    </row>
    <row r="74" spans="1:9" ht="15" customHeight="1">
      <c r="A74" s="35">
        <v>39</v>
      </c>
      <c r="B74" s="57" t="s">
        <v>42</v>
      </c>
      <c r="C74" s="5">
        <v>188</v>
      </c>
      <c r="D74" s="5">
        <v>219</v>
      </c>
      <c r="E74" s="6">
        <v>269</v>
      </c>
      <c r="F74" s="7">
        <f>C74/29.4554</f>
        <v>6.3825308771906</v>
      </c>
      <c r="G74" s="7">
        <f>D74/29.3346</f>
        <v>7.465586713301017</v>
      </c>
      <c r="H74" s="7">
        <f>E74/29.1997</f>
        <v>9.212423415309061</v>
      </c>
      <c r="I74" s="27"/>
    </row>
    <row r="75" spans="1:9" ht="15" customHeight="1">
      <c r="A75" s="35"/>
      <c r="B75" s="58" t="s">
        <v>93</v>
      </c>
      <c r="C75" s="38">
        <f>SUM(C73:C74)</f>
        <v>550</v>
      </c>
      <c r="D75" s="38">
        <f>SUM(D73:D74)</f>
        <v>563</v>
      </c>
      <c r="E75" s="39">
        <f>SUM(E73:E74)</f>
        <v>578</v>
      </c>
      <c r="F75" s="42">
        <f>C75/29.4554</f>
        <v>18.672297779015054</v>
      </c>
      <c r="G75" s="42">
        <f>D75/29.3346</f>
        <v>19.19235305748161</v>
      </c>
      <c r="H75" s="42">
        <f>E75/29.1997</f>
        <v>19.79472391839642</v>
      </c>
      <c r="I75" s="40">
        <v>22.2</v>
      </c>
    </row>
    <row r="76" spans="1:9" ht="15" customHeight="1">
      <c r="A76" s="35">
        <v>40</v>
      </c>
      <c r="B76" s="57" t="s">
        <v>43</v>
      </c>
      <c r="C76" s="5">
        <v>515</v>
      </c>
      <c r="D76" s="5">
        <v>529</v>
      </c>
      <c r="E76" s="6">
        <v>557</v>
      </c>
      <c r="F76" s="7">
        <f>C76/59.9158</f>
        <v>8.595395538405564</v>
      </c>
      <c r="G76" s="7">
        <f>D76/59.1825</f>
        <v>8.938453090018164</v>
      </c>
      <c r="H76" s="7">
        <f>E76/58.5394</f>
        <v>9.51495915571393</v>
      </c>
      <c r="I76" s="50"/>
    </row>
    <row r="77" spans="1:9" ht="15" customHeight="1">
      <c r="A77" s="35">
        <v>41</v>
      </c>
      <c r="B77" s="57" t="s">
        <v>44</v>
      </c>
      <c r="C77" s="5">
        <v>37</v>
      </c>
      <c r="D77" s="5">
        <v>26</v>
      </c>
      <c r="E77" s="6">
        <v>16</v>
      </c>
      <c r="F77" s="7">
        <f>C77/59.9158</f>
        <v>0.6175332716912735</v>
      </c>
      <c r="G77" s="7">
        <f>D77/59.1825</f>
        <v>0.43931905546403077</v>
      </c>
      <c r="H77" s="7">
        <f>E77/58.5394</f>
        <v>0.27332019118747375</v>
      </c>
      <c r="I77" s="27"/>
    </row>
    <row r="78" spans="1:9" ht="15" customHeight="1">
      <c r="A78" s="35"/>
      <c r="B78" s="58" t="s">
        <v>94</v>
      </c>
      <c r="C78" s="38">
        <f>SUM(C76:C77)</f>
        <v>552</v>
      </c>
      <c r="D78" s="38">
        <f>SUM(D76:D77)</f>
        <v>555</v>
      </c>
      <c r="E78" s="39">
        <f>SUM(E76:E77)</f>
        <v>573</v>
      </c>
      <c r="F78" s="42">
        <f>C78/59.9158</f>
        <v>9.212928810096836</v>
      </c>
      <c r="G78" s="42">
        <f>D78/59.1825</f>
        <v>9.377772145482195</v>
      </c>
      <c r="H78" s="42">
        <f>E78/58.5394</f>
        <v>9.788279346901403</v>
      </c>
      <c r="I78" s="40">
        <v>11.1</v>
      </c>
    </row>
    <row r="79" spans="1:9" ht="15" customHeight="1">
      <c r="A79" s="35">
        <v>42</v>
      </c>
      <c r="B79" s="57" t="s">
        <v>45</v>
      </c>
      <c r="C79" s="5">
        <v>425</v>
      </c>
      <c r="D79" s="5">
        <v>435</v>
      </c>
      <c r="E79" s="6">
        <v>440</v>
      </c>
      <c r="F79" s="7">
        <f>C79/111.3692</f>
        <v>3.8161358795789138</v>
      </c>
      <c r="G79" s="7">
        <f>D79/109.8279</f>
        <v>3.960742215775773</v>
      </c>
      <c r="H79" s="7">
        <f>E79/108.3767</f>
        <v>4.059913247035571</v>
      </c>
      <c r="I79" s="50"/>
    </row>
    <row r="80" spans="1:9" ht="15" customHeight="1">
      <c r="A80" s="35">
        <v>45</v>
      </c>
      <c r="B80" s="57" t="s">
        <v>46</v>
      </c>
      <c r="C80" s="5">
        <v>40</v>
      </c>
      <c r="D80" s="5">
        <v>40</v>
      </c>
      <c r="E80" s="6">
        <v>40</v>
      </c>
      <c r="F80" s="7">
        <f>C80/23.1325</f>
        <v>1.7291689181886956</v>
      </c>
      <c r="G80" s="7">
        <f>D80/22.0142</f>
        <v>1.8170090214497916</v>
      </c>
      <c r="H80" s="7">
        <f>E80/21.0829</f>
        <v>1.8972721968989088</v>
      </c>
      <c r="I80" s="27"/>
    </row>
    <row r="81" spans="1:9" ht="15" customHeight="1">
      <c r="A81" s="35"/>
      <c r="B81" s="58" t="s">
        <v>95</v>
      </c>
      <c r="C81" s="38">
        <f>SUM(C79:C80)</f>
        <v>465</v>
      </c>
      <c r="D81" s="38">
        <f>SUM(D79:D80)</f>
        <v>475</v>
      </c>
      <c r="E81" s="39">
        <f>SUM(E79:E80)</f>
        <v>480</v>
      </c>
      <c r="F81" s="42">
        <f>C81/111.3693</f>
        <v>4.175297860361877</v>
      </c>
      <c r="G81" s="42">
        <f>D81/109.8279</f>
        <v>4.324948396536763</v>
      </c>
      <c r="H81" s="42">
        <f>E81/108.3767</f>
        <v>4.428996269493351</v>
      </c>
      <c r="I81" s="40">
        <v>5.7</v>
      </c>
    </row>
    <row r="82" spans="1:9" ht="15" customHeight="1">
      <c r="A82" s="35"/>
      <c r="B82" s="59" t="s">
        <v>103</v>
      </c>
      <c r="C82" s="38">
        <v>40</v>
      </c>
      <c r="D82" s="38">
        <v>40</v>
      </c>
      <c r="E82" s="39">
        <v>40</v>
      </c>
      <c r="F82" s="42">
        <f>C82/23.1325</f>
        <v>1.7291689181886956</v>
      </c>
      <c r="G82" s="42">
        <f>D82/22.0142</f>
        <v>1.8170090214497916</v>
      </c>
      <c r="H82" s="42">
        <f>E82/21.0829</f>
        <v>1.8972721968989088</v>
      </c>
      <c r="I82" s="40">
        <v>2.9</v>
      </c>
    </row>
    <row r="83" spans="1:9" ht="15" customHeight="1">
      <c r="A83" s="35">
        <v>47</v>
      </c>
      <c r="B83" s="57" t="s">
        <v>47</v>
      </c>
      <c r="C83" s="5">
        <v>511</v>
      </c>
      <c r="D83" s="5">
        <v>512</v>
      </c>
      <c r="E83" s="6">
        <v>521</v>
      </c>
      <c r="F83" s="7">
        <f>C83/111.3692</f>
        <v>4.588342198740765</v>
      </c>
      <c r="G83" s="7">
        <f>D83/109.8279</f>
        <v>4.66183911374068</v>
      </c>
      <c r="H83" s="7">
        <f>E83/108.3767</f>
        <v>4.807306367512574</v>
      </c>
      <c r="I83" s="50"/>
    </row>
    <row r="84" spans="1:9" ht="15" customHeight="1">
      <c r="A84" s="35">
        <v>48</v>
      </c>
      <c r="B84" s="57" t="s">
        <v>48</v>
      </c>
      <c r="C84" s="5">
        <v>30</v>
      </c>
      <c r="D84" s="5">
        <v>30</v>
      </c>
      <c r="E84" s="6">
        <v>30</v>
      </c>
      <c r="F84" s="7">
        <f>C84/23.1325</f>
        <v>1.2968766886415217</v>
      </c>
      <c r="G84" s="7">
        <f>D84/22.0142</f>
        <v>1.3627567660873436</v>
      </c>
      <c r="H84" s="7">
        <f>E84/21.0829</f>
        <v>1.4229541476741816</v>
      </c>
      <c r="I84" s="27"/>
    </row>
    <row r="85" spans="1:9" ht="15" customHeight="1">
      <c r="A85" s="35"/>
      <c r="B85" s="41" t="s">
        <v>96</v>
      </c>
      <c r="C85" s="38">
        <f>SUM(C83:C84)</f>
        <v>541</v>
      </c>
      <c r="D85" s="38">
        <f>SUM(D83:D84)</f>
        <v>542</v>
      </c>
      <c r="E85" s="39">
        <f>SUM(E83:E84)</f>
        <v>551</v>
      </c>
      <c r="F85" s="42">
        <f>C85/111.3693</f>
        <v>4.857712134313496</v>
      </c>
      <c r="G85" s="42">
        <f>D85/109.8279</f>
        <v>4.934993749311423</v>
      </c>
      <c r="H85" s="42">
        <f>E85/108.3767</f>
        <v>5.084118634355908</v>
      </c>
      <c r="I85" s="40">
        <v>5.5</v>
      </c>
    </row>
    <row r="86" spans="1:9" ht="15" customHeight="1">
      <c r="A86" s="35">
        <v>49</v>
      </c>
      <c r="B86" s="57" t="s">
        <v>49</v>
      </c>
      <c r="C86" s="5">
        <v>1265</v>
      </c>
      <c r="D86" s="5">
        <v>1265</v>
      </c>
      <c r="E86" s="6">
        <v>1290</v>
      </c>
      <c r="F86" s="7">
        <f>C86/111.3692</f>
        <v>11.35861620627606</v>
      </c>
      <c r="G86" s="7">
        <f>D86/109.8279</f>
        <v>11.518020466566329</v>
      </c>
      <c r="H86" s="7">
        <f>E86/108.3767</f>
        <v>11.902927474263379</v>
      </c>
      <c r="I86" s="50"/>
    </row>
    <row r="87" spans="1:9" ht="15" customHeight="1">
      <c r="A87" s="35">
        <v>50</v>
      </c>
      <c r="B87" s="57" t="s">
        <v>50</v>
      </c>
      <c r="C87" s="5">
        <v>70</v>
      </c>
      <c r="D87" s="5">
        <v>70</v>
      </c>
      <c r="E87" s="6">
        <v>70</v>
      </c>
      <c r="F87" s="7">
        <f>C87/23.1325</f>
        <v>3.026045606830217</v>
      </c>
      <c r="G87" s="7">
        <f>D87/22.0142</f>
        <v>3.1797657875371352</v>
      </c>
      <c r="H87" s="7">
        <f>E87/21.0829</f>
        <v>3.3202263445730904</v>
      </c>
      <c r="I87" s="27"/>
    </row>
    <row r="88" spans="1:9" ht="15" customHeight="1">
      <c r="A88" s="35"/>
      <c r="B88" s="58" t="s">
        <v>97</v>
      </c>
      <c r="C88" s="38">
        <f>SUM(C86:C87)</f>
        <v>1335</v>
      </c>
      <c r="D88" s="38">
        <f>SUM(D86:D87)</f>
        <v>1335</v>
      </c>
      <c r="E88" s="39">
        <f>SUM(E86:E87)</f>
        <v>1360</v>
      </c>
      <c r="F88" s="42">
        <f>C88/111.3693</f>
        <v>11.987145470071196</v>
      </c>
      <c r="G88" s="42">
        <f>D88/109.8279</f>
        <v>12.15538128289806</v>
      </c>
      <c r="H88" s="42">
        <f>E88/108.3767</f>
        <v>12.548822763564493</v>
      </c>
      <c r="I88" s="40">
        <v>11.1</v>
      </c>
    </row>
    <row r="89" spans="1:9" ht="15" customHeight="1">
      <c r="A89" s="35">
        <v>52</v>
      </c>
      <c r="B89" s="57" t="s">
        <v>51</v>
      </c>
      <c r="C89" s="5">
        <v>220</v>
      </c>
      <c r="D89" s="5">
        <v>215</v>
      </c>
      <c r="E89" s="6">
        <v>190</v>
      </c>
      <c r="F89" s="7">
        <f>C89/111.3692</f>
        <v>1.9754115141349673</v>
      </c>
      <c r="G89" s="7">
        <f>D89/109.8279</f>
        <v>1.9576082215903245</v>
      </c>
      <c r="H89" s="7">
        <f>E89/108.3767</f>
        <v>1.7531443566744513</v>
      </c>
      <c r="I89" s="27"/>
    </row>
    <row r="90" spans="1:9" ht="15" customHeight="1">
      <c r="A90" s="35"/>
      <c r="B90" s="58" t="s">
        <v>98</v>
      </c>
      <c r="C90" s="38">
        <v>220</v>
      </c>
      <c r="D90" s="38">
        <v>215</v>
      </c>
      <c r="E90" s="39">
        <v>190</v>
      </c>
      <c r="F90" s="42">
        <f>C90/111.3693</f>
        <v>1.9754097403862645</v>
      </c>
      <c r="G90" s="42">
        <f>D90/109.8279</f>
        <v>1.9576082215903245</v>
      </c>
      <c r="H90" s="42">
        <f>E90/108.3767</f>
        <v>1.7531443566744513</v>
      </c>
      <c r="I90" s="40">
        <v>2.1</v>
      </c>
    </row>
    <row r="91" spans="1:9" ht="15" customHeight="1">
      <c r="A91" s="35">
        <v>53</v>
      </c>
      <c r="B91" s="57" t="s">
        <v>52</v>
      </c>
      <c r="C91" s="5">
        <v>125</v>
      </c>
      <c r="D91" s="5">
        <v>125</v>
      </c>
      <c r="E91" s="6">
        <v>125</v>
      </c>
      <c r="F91" s="7">
        <f>C91/111.3692</f>
        <v>1.122392905758504</v>
      </c>
      <c r="G91" s="7">
        <f>D91/109.8279</f>
        <v>1.1381443148780956</v>
      </c>
      <c r="H91" s="7">
        <f>E91/108.3767</f>
        <v>1.15338444518056</v>
      </c>
      <c r="I91" s="50"/>
    </row>
    <row r="92" spans="1:9" ht="15" customHeight="1">
      <c r="A92" s="35">
        <v>54</v>
      </c>
      <c r="B92" s="57" t="s">
        <v>53</v>
      </c>
      <c r="C92" s="5">
        <v>35</v>
      </c>
      <c r="D92" s="5">
        <v>35</v>
      </c>
      <c r="E92" s="6">
        <v>35</v>
      </c>
      <c r="F92" s="7">
        <f>C92/23.1325</f>
        <v>1.5130228034151085</v>
      </c>
      <c r="G92" s="7">
        <f>D92/22.0142</f>
        <v>1.5898828937685676</v>
      </c>
      <c r="H92" s="7">
        <f>E92/21.0829</f>
        <v>1.6601131722865452</v>
      </c>
      <c r="I92" s="27"/>
    </row>
    <row r="93" spans="1:9" ht="15" customHeight="1">
      <c r="A93" s="35"/>
      <c r="B93" s="41" t="s">
        <v>99</v>
      </c>
      <c r="C93" s="38">
        <f>SUM(C91:C92)</f>
        <v>160</v>
      </c>
      <c r="D93" s="38">
        <f>SUM(D91:D92)</f>
        <v>160</v>
      </c>
      <c r="E93" s="39">
        <f>SUM(E91:E92)</f>
        <v>160</v>
      </c>
      <c r="F93" s="42">
        <f>C93/111.3693</f>
        <v>1.4366616293718288</v>
      </c>
      <c r="G93" s="42">
        <f>D93/109.8279</f>
        <v>1.4568247230439624</v>
      </c>
      <c r="H93" s="42">
        <f>E93/108.3767</f>
        <v>1.4763320898311167</v>
      </c>
      <c r="I93" s="40">
        <v>1.8</v>
      </c>
    </row>
    <row r="94" spans="1:9" ht="15" customHeight="1">
      <c r="A94" s="35">
        <v>55</v>
      </c>
      <c r="B94" s="57" t="s">
        <v>54</v>
      </c>
      <c r="C94" s="5">
        <v>94</v>
      </c>
      <c r="D94" s="5">
        <v>92</v>
      </c>
      <c r="E94" s="6">
        <v>102</v>
      </c>
      <c r="F94" s="7">
        <f>C94/111.3692</f>
        <v>0.8440394651303951</v>
      </c>
      <c r="G94" s="7">
        <f>D94/109.8279</f>
        <v>0.8376742157502783</v>
      </c>
      <c r="H94" s="7">
        <f>E94/108.3767</f>
        <v>0.9411617072673369</v>
      </c>
      <c r="I94" s="50"/>
    </row>
    <row r="95" spans="1:9" ht="15" customHeight="1">
      <c r="A95" s="35">
        <v>56</v>
      </c>
      <c r="B95" s="57" t="s">
        <v>55</v>
      </c>
      <c r="C95" s="5">
        <v>30</v>
      </c>
      <c r="D95" s="5">
        <v>30</v>
      </c>
      <c r="E95" s="6">
        <v>30</v>
      </c>
      <c r="F95" s="7">
        <f>C95/23.1325</f>
        <v>1.2968766886415217</v>
      </c>
      <c r="G95" s="7">
        <f>D95/22.0142</f>
        <v>1.3627567660873436</v>
      </c>
      <c r="H95" s="7">
        <f>E95/21.0829</f>
        <v>1.4229541476741816</v>
      </c>
      <c r="I95" s="27"/>
    </row>
    <row r="96" spans="1:9" ht="15" customHeight="1">
      <c r="A96" s="35"/>
      <c r="B96" s="58" t="s">
        <v>100</v>
      </c>
      <c r="C96" s="38">
        <v>94</v>
      </c>
      <c r="D96" s="38">
        <v>92</v>
      </c>
      <c r="E96" s="39">
        <v>102</v>
      </c>
      <c r="F96" s="42">
        <f>C96/111.3693</f>
        <v>0.8440387072559494</v>
      </c>
      <c r="G96" s="42">
        <f>D96/109.8279</f>
        <v>0.8376742157502783</v>
      </c>
      <c r="H96" s="42">
        <f>E96/108.3767</f>
        <v>0.9411617072673369</v>
      </c>
      <c r="I96" s="40">
        <v>1.8</v>
      </c>
    </row>
    <row r="97" spans="1:9" ht="15" customHeight="1">
      <c r="A97" s="35">
        <v>57</v>
      </c>
      <c r="B97" s="60" t="s">
        <v>56</v>
      </c>
      <c r="C97" s="43">
        <v>95</v>
      </c>
      <c r="D97" s="43">
        <v>95</v>
      </c>
      <c r="E97" s="44">
        <v>85</v>
      </c>
      <c r="F97" s="7">
        <f>C97/111.3692</f>
        <v>0.8530186083764631</v>
      </c>
      <c r="G97" s="7">
        <f>D97/109.8279</f>
        <v>0.8649896793073527</v>
      </c>
      <c r="H97" s="7">
        <f>E97/108.3767</f>
        <v>0.7843014227227808</v>
      </c>
      <c r="I97" s="50"/>
    </row>
    <row r="98" spans="1:9" ht="15" customHeight="1">
      <c r="A98" s="35">
        <v>58</v>
      </c>
      <c r="B98" s="57" t="s">
        <v>57</v>
      </c>
      <c r="C98" s="5">
        <v>5</v>
      </c>
      <c r="D98" s="5">
        <v>5</v>
      </c>
      <c r="E98" s="6">
        <v>5</v>
      </c>
      <c r="F98" s="7">
        <f>C98/23.1325</f>
        <v>0.21614611477358694</v>
      </c>
      <c r="G98" s="7">
        <f>D98/22.0142</f>
        <v>0.22712612768122395</v>
      </c>
      <c r="H98" s="7">
        <f>E98/21.0829</f>
        <v>0.2371590246123636</v>
      </c>
      <c r="I98" s="27"/>
    </row>
    <row r="99" spans="1:9" ht="15" customHeight="1" thickBot="1">
      <c r="A99" s="37"/>
      <c r="B99" s="51" t="s">
        <v>101</v>
      </c>
      <c r="C99" s="46">
        <f>SUM(C97:C98)</f>
        <v>100</v>
      </c>
      <c r="D99" s="46">
        <f>SUM(D97:D98)</f>
        <v>100</v>
      </c>
      <c r="E99" s="47">
        <f>SUM(E97:E98)</f>
        <v>90</v>
      </c>
      <c r="F99" s="55">
        <f>C99/111.3693</f>
        <v>0.897913518357393</v>
      </c>
      <c r="G99" s="55">
        <f>D99/109.8279</f>
        <v>0.9105154519024765</v>
      </c>
      <c r="H99" s="55">
        <f>E99/108.3767</f>
        <v>0.8304368005300032</v>
      </c>
      <c r="I99" s="61">
        <v>1.8</v>
      </c>
    </row>
  </sheetData>
  <mergeCells count="5">
    <mergeCell ref="F2:H2"/>
    <mergeCell ref="A2:A3"/>
    <mergeCell ref="B2:B3"/>
    <mergeCell ref="B1:I1"/>
    <mergeCell ref="C2:E2"/>
  </mergeCells>
  <printOptions horizontalCentered="1"/>
  <pageMargins left="0" right="0" top="0.4330708661417323" bottom="0.4724409448818898" header="0.31496062992125984" footer="0.2362204724409449"/>
  <pageSetup firstPageNumber="15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Назаркина Г.Л.</cp:lastModifiedBy>
  <cp:lastPrinted>2004-07-01T10:11:38Z</cp:lastPrinted>
  <dcterms:created xsi:type="dcterms:W3CDTF">2003-04-21T07:42:12Z</dcterms:created>
  <dcterms:modified xsi:type="dcterms:W3CDTF">2004-07-01T10:11:46Z</dcterms:modified>
  <cp:category/>
  <cp:version/>
  <cp:contentType/>
  <cp:contentStatus/>
</cp:coreProperties>
</file>