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'специалисты'!$A$1:$J$73</definedName>
  </definedNames>
  <calcPr fullCalcOnLoad="1"/>
</workbook>
</file>

<file path=xl/sharedStrings.xml><?xml version="1.0" encoding="utf-8"?>
<sst xmlns="http://schemas.openxmlformats.org/spreadsheetml/2006/main" count="82" uniqueCount="80">
  <si>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</si>
  <si>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</si>
  <si>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</si>
  <si>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</si>
  <si>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</si>
  <si>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</si>
  <si>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</si>
  <si>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</si>
  <si>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</si>
  <si>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</si>
  <si>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</si>
  <si>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</si>
  <si>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</si>
  <si>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</si>
  <si>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</si>
  <si>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</si>
  <si>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</si>
  <si>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</si>
  <si>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</si>
  <si>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</si>
  <si>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</si>
  <si>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</si>
  <si>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</si>
  <si>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</si>
  <si>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</si>
  <si>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</si>
  <si>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</si>
  <si>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</si>
  <si>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</si>
  <si>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</si>
  <si>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</si>
  <si>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</si>
  <si>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</si>
  <si>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</si>
  <si>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</si>
  <si>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</si>
  <si>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</si>
  <si>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</si>
  <si>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</si>
  <si>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</si>
  <si>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</si>
  <si>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</si>
  <si>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</si>
  <si>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</si>
  <si>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</si>
  <si>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</si>
  <si>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</si>
  <si>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</si>
  <si>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</si>
  <si>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</si>
  <si>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</si>
  <si>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</si>
  <si>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</si>
  <si>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</si>
  <si>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</si>
  <si>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</si>
  <si>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</si>
  <si>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</si>
  <si>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</si>
  <si>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</si>
  <si>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Стоматологи</t>
  </si>
  <si>
    <t>Наименование</t>
  </si>
  <si>
    <t>Доступность</t>
  </si>
  <si>
    <t>Доступность%</t>
  </si>
  <si>
    <t>Население</t>
  </si>
  <si>
    <t>Доступность специализированной помощи на 1-го жителя (подчинение 1166 + ведомства)</t>
  </si>
  <si>
    <t xml:space="preserve"> участковые терапевты цеховых участков</t>
  </si>
  <si>
    <t xml:space="preserve"> участковы педиатры районных участков</t>
  </si>
  <si>
    <t xml:space="preserve"> психиатры участковые</t>
  </si>
  <si>
    <t xml:space="preserve"> психиатры детские участковые</t>
  </si>
  <si>
    <t xml:space="preserve"> психиатры подростковые участковые</t>
  </si>
  <si>
    <t xml:space="preserve"> наркологи участковые</t>
  </si>
  <si>
    <t xml:space="preserve"> акушеры-гинекологи цеховых участков</t>
  </si>
  <si>
    <t>Рефлексотерапевты</t>
  </si>
  <si>
    <t>Посещения 2008г.</t>
  </si>
  <si>
    <t xml:space="preserve"> терапевты участковые </t>
  </si>
  <si>
    <t xml:space="preserve"> терапевты врачебных амбулаторий</t>
  </si>
  <si>
    <t>Посещения 2009г.</t>
  </si>
  <si>
    <t xml:space="preserve"> участковые педиатры вкл. приписных уч.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</si>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</sst>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  <numFmt numFmtId="167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31" borderId="5" applyNumberFormat="0" applyAlignment="0" applyProtection="0"/>
    <xf numFmtId="0" fontId="34" fillId="31" borderId="4" applyNumberForma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9" fillId="32" borderId="10" applyNumberFormat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42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35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0" fontId="1" fillId="2" borderId="14" xfId="15" applyNumberFormat="1" applyFont="1" applyBorder="1" applyAlignment="1">
      <alignment horizontal="center" vertical="center"/>
    </xf>
    <xf numFmtId="164" fontId="1" fillId="3" borderId="0" xfId="25" applyNumberFormat="1" applyFont="1" applyAlignment="1">
      <alignment horizontal="center" vertical="center"/>
    </xf>
    <xf numFmtId="164" fontId="0" fillId="3" borderId="0" xfId="25" applyNumberFormat="1" applyFont="1" applyAlignment="1">
      <alignment/>
    </xf>
    <xf numFmtId="164" fontId="0" fillId="3" borderId="0" xfId="25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2" borderId="1" xfId="15" applyNumberFormat="1" applyFont="1" applyBorder="1" applyAlignment="1">
      <alignment/>
    </xf>
    <xf numFmtId="1" fontId="0" fillId="4" borderId="1" xfId="17" applyNumberFormat="1" applyFont="1" applyBorder="1" applyAlignment="1">
      <alignment/>
    </xf>
    <xf numFmtId="1" fontId="0" fillId="2" borderId="14" xfId="15" applyNumberFormat="1" applyFont="1" applyBorder="1" applyAlignment="1">
      <alignment/>
    </xf>
    <xf numFmtId="166" fontId="0" fillId="4" borderId="1" xfId="0" applyNumberFormat="1" applyFill="1" applyBorder="1" applyAlignment="1">
      <alignment/>
    </xf>
    <xf numFmtId="0" fontId="7" fillId="2" borderId="1" xfId="15" applyFont="1" applyBorder="1" applyAlignment="1">
      <alignment/>
    </xf>
    <xf numFmtId="1" fontId="7" fillId="2" borderId="1" xfId="15" applyNumberFormat="1" applyFont="1" applyBorder="1" applyAlignment="1">
      <alignment/>
    </xf>
    <xf numFmtId="1" fontId="7" fillId="4" borderId="1" xfId="17" applyNumberFormat="1" applyFont="1" applyBorder="1" applyAlignment="1">
      <alignment/>
    </xf>
    <xf numFmtId="166" fontId="7" fillId="4" borderId="1" xfId="0" applyNumberFormat="1" applyFont="1" applyFill="1" applyBorder="1" applyAlignment="1">
      <alignment/>
    </xf>
    <xf numFmtId="0" fontId="4" fillId="3" borderId="0" xfId="16" applyFont="1" applyBorder="1">
      <alignment horizontal="center" vertical="center" wrapText="1"/>
    </xf>
    <xf numFmtId="0" fontId="0" fillId="3" borderId="15" xfId="25" applyFont="1" applyBorder="1" applyAlignment="1">
      <alignment/>
    </xf>
    <xf numFmtId="167" fontId="0" fillId="2" borderId="1" xfId="15" applyNumberFormat="1" applyFont="1" applyBorder="1" applyAlignment="1">
      <alignment/>
    </xf>
    <xf numFmtId="167" fontId="7" fillId="4" borderId="1" xfId="17" applyNumberFormat="1" applyFont="1" applyBorder="1" applyAlignment="1">
      <alignment/>
    </xf>
    <xf numFmtId="0" fontId="0" fillId="3" borderId="16" xfId="25" applyFont="1" applyBorder="1" applyAlignment="1">
      <alignment/>
    </xf>
    <xf numFmtId="0" fontId="4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17" xfId="18" applyFont="1" applyBorder="1" applyAlignment="1">
      <alignment horizontal="center" vertical="center" wrapText="1"/>
    </xf>
    <xf numFmtId="0" fontId="6" fillId="5" borderId="18" xfId="18" applyFont="1" applyBorder="1" applyAlignment="1">
      <alignment horizontal="center" vertical="center" wrapText="1"/>
    </xf>
    <xf numFmtId="164" fontId="5" fillId="5" borderId="18" xfId="18" applyNumberFormat="1" applyFont="1" applyBorder="1" applyAlignment="1">
      <alignment horizontal="center" vertical="center" wrapText="1"/>
    </xf>
    <xf numFmtId="164" fontId="5" fillId="5" borderId="19" xfId="18" applyNumberFormat="1" applyFont="1" applyBorder="1" applyAlignment="1">
      <alignment horizontal="center" vertical="center" wrapText="1"/>
    </xf>
    <xf numFmtId="0" fontId="5" fillId="5" borderId="13" xfId="18" applyFont="1" applyBorder="1" applyAlignment="1">
      <alignment horizontal="center" vertical="center" wrapText="1"/>
    </xf>
    <xf numFmtId="0" fontId="5" fillId="5" borderId="16" xfId="18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0" fillId="3" borderId="0" xfId="25" applyFont="1" applyAlignment="1">
      <alignment horizontal="center" vertical="center" wrapText="1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6"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775"/>
          <c:w val="0.981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 терапевты участковые </c:v>
                </c:pt>
                <c:pt idx="4">
                  <c:v> терапевты врачебных амбулаторий</c:v>
                </c:pt>
                <c:pt idx="5">
                  <c:v> 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 акушеры-гинекологи цеховых участков</c:v>
                </c:pt>
                <c:pt idx="34">
                  <c:v>Педиатры - всего</c:v>
                </c:pt>
                <c:pt idx="35">
                  <c:v> участковые педиатры вкл. приписных уч.</c:v>
                </c:pt>
                <c:pt idx="36">
                  <c:v> </c:v>
                </c:pt>
                <c:pt idx="37">
                  <c:v> участковы педиатры районных участков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 психиатры участковые</c:v>
                </c:pt>
                <c:pt idx="49">
                  <c:v>Психиатры детские</c:v>
                </c:pt>
                <c:pt idx="50">
                  <c:v> психиатры детские участковые</c:v>
                </c:pt>
                <c:pt idx="51">
                  <c:v>Психиатры подростковые</c:v>
                </c:pt>
                <c:pt idx="52">
                  <c:v> психиатры подростковые участковые</c:v>
                </c:pt>
                <c:pt idx="53">
                  <c:v>Наркологи</c:v>
                </c:pt>
                <c:pt idx="54">
                  <c:v> 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Рефлексотерапевты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специалисты!$G$4:$G$73</c:f>
              <c:numCache>
                <c:ptCount val="70"/>
                <c:pt idx="0">
                  <c:v>-339743</c:v>
                </c:pt>
                <c:pt idx="1">
                  <c:v>0</c:v>
                </c:pt>
                <c:pt idx="2">
                  <c:v>-95092</c:v>
                </c:pt>
                <c:pt idx="3">
                  <c:v>-51097</c:v>
                </c:pt>
                <c:pt idx="4">
                  <c:v>-13649</c:v>
                </c:pt>
                <c:pt idx="5">
                  <c:v>1844</c:v>
                </c:pt>
                <c:pt idx="6">
                  <c:v>-4546</c:v>
                </c:pt>
                <c:pt idx="7">
                  <c:v>336</c:v>
                </c:pt>
                <c:pt idx="8">
                  <c:v>1467</c:v>
                </c:pt>
                <c:pt idx="9">
                  <c:v>15228</c:v>
                </c:pt>
                <c:pt idx="10">
                  <c:v>-1040</c:v>
                </c:pt>
                <c:pt idx="11">
                  <c:v>0</c:v>
                </c:pt>
                <c:pt idx="12">
                  <c:v>2764</c:v>
                </c:pt>
                <c:pt idx="13">
                  <c:v>-27118</c:v>
                </c:pt>
                <c:pt idx="14">
                  <c:v>-43</c:v>
                </c:pt>
                <c:pt idx="15">
                  <c:v>-553</c:v>
                </c:pt>
                <c:pt idx="16">
                  <c:v>-137</c:v>
                </c:pt>
                <c:pt idx="17">
                  <c:v>68</c:v>
                </c:pt>
                <c:pt idx="18">
                  <c:v>-22</c:v>
                </c:pt>
                <c:pt idx="19">
                  <c:v>-90</c:v>
                </c:pt>
                <c:pt idx="20">
                  <c:v>634</c:v>
                </c:pt>
                <c:pt idx="21">
                  <c:v>-40648</c:v>
                </c:pt>
                <c:pt idx="22">
                  <c:v>-1185</c:v>
                </c:pt>
                <c:pt idx="23">
                  <c:v>-1195</c:v>
                </c:pt>
                <c:pt idx="24">
                  <c:v>-3110</c:v>
                </c:pt>
                <c:pt idx="25">
                  <c:v>352</c:v>
                </c:pt>
                <c:pt idx="26">
                  <c:v>-15216</c:v>
                </c:pt>
                <c:pt idx="27">
                  <c:v>143</c:v>
                </c:pt>
                <c:pt idx="28">
                  <c:v>-173</c:v>
                </c:pt>
                <c:pt idx="29">
                  <c:v>-441</c:v>
                </c:pt>
                <c:pt idx="30">
                  <c:v>0</c:v>
                </c:pt>
                <c:pt idx="31">
                  <c:v>0</c:v>
                </c:pt>
                <c:pt idx="32">
                  <c:v>-22934</c:v>
                </c:pt>
                <c:pt idx="33">
                  <c:v>0</c:v>
                </c:pt>
                <c:pt idx="34">
                  <c:v>-764</c:v>
                </c:pt>
                <c:pt idx="35">
                  <c:v>29609</c:v>
                </c:pt>
                <c:pt idx="36">
                  <c:v>0</c:v>
                </c:pt>
                <c:pt idx="37">
                  <c:v>6444</c:v>
                </c:pt>
                <c:pt idx="38">
                  <c:v>2326</c:v>
                </c:pt>
                <c:pt idx="39">
                  <c:v>-255</c:v>
                </c:pt>
                <c:pt idx="40">
                  <c:v>-3458</c:v>
                </c:pt>
                <c:pt idx="41">
                  <c:v>0</c:v>
                </c:pt>
                <c:pt idx="42">
                  <c:v>-54120</c:v>
                </c:pt>
                <c:pt idx="43">
                  <c:v>-5999</c:v>
                </c:pt>
                <c:pt idx="44">
                  <c:v>1310</c:v>
                </c:pt>
                <c:pt idx="45">
                  <c:v>1510</c:v>
                </c:pt>
                <c:pt idx="46">
                  <c:v>-40193</c:v>
                </c:pt>
                <c:pt idx="47">
                  <c:v>4816</c:v>
                </c:pt>
                <c:pt idx="48">
                  <c:v>3299</c:v>
                </c:pt>
                <c:pt idx="49">
                  <c:v>676</c:v>
                </c:pt>
                <c:pt idx="50">
                  <c:v>643</c:v>
                </c:pt>
                <c:pt idx="51">
                  <c:v>-406</c:v>
                </c:pt>
                <c:pt idx="52">
                  <c:v>575</c:v>
                </c:pt>
                <c:pt idx="53">
                  <c:v>-5998</c:v>
                </c:pt>
                <c:pt idx="54">
                  <c:v>0</c:v>
                </c:pt>
                <c:pt idx="55">
                  <c:v>-161</c:v>
                </c:pt>
                <c:pt idx="56">
                  <c:v>44</c:v>
                </c:pt>
                <c:pt idx="57">
                  <c:v>-22</c:v>
                </c:pt>
                <c:pt idx="58">
                  <c:v>-12886</c:v>
                </c:pt>
                <c:pt idx="59">
                  <c:v>0</c:v>
                </c:pt>
                <c:pt idx="60">
                  <c:v>-2476</c:v>
                </c:pt>
                <c:pt idx="61">
                  <c:v>0</c:v>
                </c:pt>
                <c:pt idx="62">
                  <c:v>-318</c:v>
                </c:pt>
                <c:pt idx="63">
                  <c:v>0</c:v>
                </c:pt>
                <c:pt idx="64">
                  <c:v>374</c:v>
                </c:pt>
                <c:pt idx="65">
                  <c:v>21716</c:v>
                </c:pt>
                <c:pt idx="66">
                  <c:v>0</c:v>
                </c:pt>
                <c:pt idx="67">
                  <c:v>0</c:v>
                </c:pt>
                <c:pt idx="68">
                  <c:v>-2508</c:v>
                </c:pt>
                <c:pt idx="69">
                  <c:v>-50400</c:v>
                </c:pt>
              </c:numCache>
            </c:numRef>
          </c:val>
        </c:ser>
        <c:axId val="61280588"/>
        <c:axId val="14654381"/>
      </c:barChart>
      <c:catAx>
        <c:axId val="61280588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54381"/>
        <c:crosses val="autoZero"/>
        <c:auto val="0"/>
        <c:lblOffset val="0"/>
        <c:tickLblSkip val="1"/>
        <c:noMultiLvlLbl val="0"/>
      </c:catAx>
      <c:valAx>
        <c:axId val="1465438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80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780566"/>
        <c:axId val="46154183"/>
      </c:barChart>
      <c:catAx>
        <c:axId val="6478056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54183"/>
        <c:crosses val="autoZero"/>
        <c:auto val="0"/>
        <c:lblOffset val="100"/>
        <c:tickLblSkip val="1"/>
        <c:noMultiLvlLbl val="0"/>
      </c:catAx>
      <c:valAx>
        <c:axId val="46154183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80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3" width="11.00390625" style="8" customWidth="1"/>
    <col min="4" max="4" width="10.75390625" style="8" customWidth="1"/>
    <col min="5" max="5" width="11.00390625" style="8" customWidth="1"/>
    <col min="6" max="6" width="10.875" style="8" customWidth="1"/>
    <col min="7" max="7" width="10.75390625" style="1" customWidth="1"/>
    <col min="8" max="8" width="11.25390625" style="1" customWidth="1"/>
    <col min="9" max="9" width="8.625" style="1" customWidth="1"/>
    <col min="10" max="10" width="11.625" style="1" customWidth="1"/>
    <col min="11" max="11" width="9.125" style="1" customWidth="1"/>
    <col min="12" max="13" width="0" style="1" hidden="1" customWidth="1"/>
    <col min="14" max="16384" width="9.125" style="1" customWidth="1"/>
  </cols>
  <sheetData>
    <row r="1" spans="1:10" ht="36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19"/>
    </row>
    <row r="2" spans="1:12" s="34" customFormat="1" ht="25.5">
      <c r="A2" s="26" t="s">
        <v>58</v>
      </c>
      <c r="B2" s="27" t="s">
        <v>61</v>
      </c>
      <c r="C2" s="28" t="s">
        <v>74</v>
      </c>
      <c r="D2" s="28" t="s">
        <v>62</v>
      </c>
      <c r="E2" s="28" t="s">
        <v>77</v>
      </c>
      <c r="F2" s="29" t="s">
        <v>62</v>
      </c>
      <c r="G2" s="30" t="s">
        <v>0</v>
      </c>
      <c r="H2" s="31" t="s">
        <v>62</v>
      </c>
      <c r="I2" s="32" t="s">
        <v>57</v>
      </c>
      <c r="J2" s="33" t="s">
        <v>63</v>
      </c>
      <c r="L2" s="34" t="s">
        <v>64</v>
      </c>
    </row>
    <row r="3" spans="1:10" s="2" customFormat="1" ht="3" customHeight="1">
      <c r="A3" s="3"/>
      <c r="B3" s="3"/>
      <c r="C3" s="7"/>
      <c r="D3" s="7"/>
      <c r="E3" s="9"/>
      <c r="F3" s="9"/>
      <c r="I3" s="10"/>
      <c r="J3" s="10"/>
    </row>
    <row r="4" spans="1:13" ht="13.5" customHeight="1">
      <c r="A4" s="4">
        <v>1</v>
      </c>
      <c r="B4" s="15" t="s">
        <v>1</v>
      </c>
      <c r="C4" s="16">
        <v>8937634</v>
      </c>
      <c r="D4" s="21">
        <f>ROUND(C4/$M$7,3)</f>
        <v>9.09</v>
      </c>
      <c r="E4" s="16">
        <v>8597891</v>
      </c>
      <c r="F4" s="21">
        <f>ROUND(E4/$M$8,3)</f>
        <v>8.826</v>
      </c>
      <c r="G4" s="17">
        <f>E4-C4</f>
        <v>-339743</v>
      </c>
      <c r="H4" s="22">
        <f>F4-D4</f>
        <v>-0.26399999999999935</v>
      </c>
      <c r="I4" s="18">
        <f>IF(C4=0,0,G4/C4)</f>
        <v>-0.0380126328735323</v>
      </c>
      <c r="J4" s="18">
        <f>IF(D4=0,0,H4/D4)</f>
        <v>-0.02904290429042897</v>
      </c>
      <c r="L4" s="20">
        <v>2005</v>
      </c>
      <c r="M4" s="20">
        <v>1019040</v>
      </c>
    </row>
    <row r="5" spans="1:13" ht="12.75">
      <c r="A5" s="4">
        <f aca="true" t="shared" si="0" ref="A5:A68">A4+1</f>
        <v>2</v>
      </c>
      <c r="B5" s="5" t="s">
        <v>2</v>
      </c>
      <c r="C5" s="11"/>
      <c r="D5" s="21">
        <f aca="true" t="shared" si="1" ref="D5:D68">ROUND(C5/$M$7,3)</f>
        <v>0</v>
      </c>
      <c r="E5" s="11"/>
      <c r="F5" s="21">
        <f aca="true" t="shared" si="2" ref="F5:F68">ROUND(E5/$M$8,3)</f>
        <v>0</v>
      </c>
      <c r="G5" s="12">
        <f aca="true" t="shared" si="3" ref="G5:G68">E5-C5</f>
        <v>0</v>
      </c>
      <c r="H5" s="22">
        <f aca="true" t="shared" si="4" ref="H5:H68">F5-D5</f>
        <v>0</v>
      </c>
      <c r="I5" s="14">
        <f aca="true" t="shared" si="5" ref="I5:I68">IF(C5=0,0,G5/C5)</f>
        <v>0</v>
      </c>
      <c r="J5" s="18">
        <f aca="true" t="shared" si="6" ref="J5:J68">IF(D5=0,0,H5/D5)</f>
        <v>0</v>
      </c>
      <c r="L5" s="20">
        <v>2006</v>
      </c>
      <c r="M5" s="20">
        <v>1005871</v>
      </c>
    </row>
    <row r="6" spans="1:13" ht="12.75">
      <c r="A6" s="4">
        <f t="shared" si="0"/>
        <v>3</v>
      </c>
      <c r="B6" s="5" t="s">
        <v>3</v>
      </c>
      <c r="C6" s="11">
        <v>1941175</v>
      </c>
      <c r="D6" s="21">
        <f t="shared" si="1"/>
        <v>1.974</v>
      </c>
      <c r="E6" s="11">
        <v>1846083</v>
      </c>
      <c r="F6" s="21">
        <f t="shared" si="2"/>
        <v>1.895</v>
      </c>
      <c r="G6" s="12">
        <f t="shared" si="3"/>
        <v>-95092</v>
      </c>
      <c r="H6" s="22">
        <f t="shared" si="4"/>
        <v>-0.07899999999999996</v>
      </c>
      <c r="I6" s="14">
        <f t="shared" si="5"/>
        <v>-0.04898682499001893</v>
      </c>
      <c r="J6" s="18">
        <f t="shared" si="6"/>
        <v>-0.040020263424518726</v>
      </c>
      <c r="L6" s="20">
        <v>2007</v>
      </c>
      <c r="M6" s="20">
        <v>993514</v>
      </c>
    </row>
    <row r="7" spans="1:13" ht="12.75">
      <c r="A7" s="4">
        <f>A6+1</f>
        <v>4</v>
      </c>
      <c r="B7" s="5" t="s">
        <v>75</v>
      </c>
      <c r="C7" s="11">
        <v>1630669</v>
      </c>
      <c r="D7" s="21">
        <f t="shared" si="1"/>
        <v>1.658</v>
      </c>
      <c r="E7" s="11">
        <v>1579572</v>
      </c>
      <c r="F7" s="21">
        <f t="shared" si="2"/>
        <v>1.622</v>
      </c>
      <c r="G7" s="12">
        <f t="shared" si="3"/>
        <v>-51097</v>
      </c>
      <c r="H7" s="22">
        <f t="shared" si="4"/>
        <v>-0.03599999999999981</v>
      </c>
      <c r="I7" s="14">
        <f t="shared" si="5"/>
        <v>-0.03133499195728869</v>
      </c>
      <c r="J7" s="18">
        <f t="shared" si="6"/>
        <v>-0.02171290711700833</v>
      </c>
      <c r="L7" s="23">
        <v>2008</v>
      </c>
      <c r="M7" s="1">
        <v>983227</v>
      </c>
    </row>
    <row r="8" spans="1:13" ht="12.75">
      <c r="A8" s="4">
        <f t="shared" si="0"/>
        <v>5</v>
      </c>
      <c r="B8" s="5" t="s">
        <v>76</v>
      </c>
      <c r="C8" s="11">
        <v>38694</v>
      </c>
      <c r="D8" s="21">
        <f t="shared" si="1"/>
        <v>0.039</v>
      </c>
      <c r="E8" s="11">
        <v>25045</v>
      </c>
      <c r="F8" s="21">
        <f t="shared" si="2"/>
        <v>0.026</v>
      </c>
      <c r="G8" s="12">
        <f t="shared" si="3"/>
        <v>-13649</v>
      </c>
      <c r="H8" s="22">
        <f t="shared" si="4"/>
        <v>-0.013000000000000001</v>
      </c>
      <c r="I8" s="14">
        <f t="shared" si="5"/>
        <v>-0.35274202718767766</v>
      </c>
      <c r="J8" s="18">
        <f t="shared" si="6"/>
        <v>-0.33333333333333337</v>
      </c>
      <c r="L8" s="1">
        <v>2009</v>
      </c>
      <c r="M8" s="1">
        <v>974139</v>
      </c>
    </row>
    <row r="9" spans="1:10" ht="12.75">
      <c r="A9" s="4">
        <f t="shared" si="0"/>
        <v>6</v>
      </c>
      <c r="B9" s="5" t="s">
        <v>66</v>
      </c>
      <c r="C9" s="11">
        <v>21273</v>
      </c>
      <c r="D9" s="21">
        <f t="shared" si="1"/>
        <v>0.022</v>
      </c>
      <c r="E9" s="11">
        <v>23117</v>
      </c>
      <c r="F9" s="21">
        <f t="shared" si="2"/>
        <v>0.024</v>
      </c>
      <c r="G9" s="12">
        <f t="shared" si="3"/>
        <v>1844</v>
      </c>
      <c r="H9" s="22">
        <f t="shared" si="4"/>
        <v>0.0020000000000000018</v>
      </c>
      <c r="I9" s="14">
        <f t="shared" si="5"/>
        <v>0.08668264936774314</v>
      </c>
      <c r="J9" s="18">
        <f t="shared" si="6"/>
        <v>0.090909090909091</v>
      </c>
    </row>
    <row r="10" spans="1:10" ht="12.75">
      <c r="A10" s="4">
        <f t="shared" si="0"/>
        <v>7</v>
      </c>
      <c r="B10" s="5" t="s">
        <v>4</v>
      </c>
      <c r="C10" s="11">
        <v>10298</v>
      </c>
      <c r="D10" s="21">
        <f t="shared" si="1"/>
        <v>0.01</v>
      </c>
      <c r="E10" s="11">
        <v>5752</v>
      </c>
      <c r="F10" s="21">
        <f t="shared" si="2"/>
        <v>0.006</v>
      </c>
      <c r="G10" s="12">
        <f t="shared" si="3"/>
        <v>-4546</v>
      </c>
      <c r="H10" s="22">
        <f t="shared" si="4"/>
        <v>-0.004</v>
      </c>
      <c r="I10" s="14">
        <f t="shared" si="5"/>
        <v>-0.44144494076519714</v>
      </c>
      <c r="J10" s="18">
        <f t="shared" si="6"/>
        <v>-0.4</v>
      </c>
    </row>
    <row r="11" spans="1:10" ht="12.75">
      <c r="A11" s="4">
        <f t="shared" si="0"/>
        <v>8</v>
      </c>
      <c r="B11" s="5" t="s">
        <v>5</v>
      </c>
      <c r="C11" s="11">
        <v>11503</v>
      </c>
      <c r="D11" s="21">
        <f t="shared" si="1"/>
        <v>0.012</v>
      </c>
      <c r="E11" s="11">
        <v>11839</v>
      </c>
      <c r="F11" s="21">
        <f t="shared" si="2"/>
        <v>0.012</v>
      </c>
      <c r="G11" s="12">
        <f t="shared" si="3"/>
        <v>336</v>
      </c>
      <c r="H11" s="22">
        <f t="shared" si="4"/>
        <v>0</v>
      </c>
      <c r="I11" s="14">
        <f t="shared" si="5"/>
        <v>0.029209771363992002</v>
      </c>
      <c r="J11" s="18">
        <f t="shared" si="6"/>
        <v>0</v>
      </c>
    </row>
    <row r="12" spans="1:10" ht="12.75">
      <c r="A12" s="4">
        <f t="shared" si="0"/>
        <v>9</v>
      </c>
      <c r="B12" s="5" t="s">
        <v>6</v>
      </c>
      <c r="C12" s="11">
        <v>23180</v>
      </c>
      <c r="D12" s="21">
        <f t="shared" si="1"/>
        <v>0.024</v>
      </c>
      <c r="E12" s="11">
        <v>24647</v>
      </c>
      <c r="F12" s="21">
        <f t="shared" si="2"/>
        <v>0.025</v>
      </c>
      <c r="G12" s="12">
        <f t="shared" si="3"/>
        <v>1467</v>
      </c>
      <c r="H12" s="22">
        <f t="shared" si="4"/>
        <v>0.0010000000000000009</v>
      </c>
      <c r="I12" s="14">
        <f t="shared" si="5"/>
        <v>0.06328731665228646</v>
      </c>
      <c r="J12" s="18">
        <f t="shared" si="6"/>
        <v>0.041666666666666706</v>
      </c>
    </row>
    <row r="13" spans="1:10" ht="12.75">
      <c r="A13" s="4">
        <f t="shared" si="0"/>
        <v>10</v>
      </c>
      <c r="B13" s="5" t="s">
        <v>7</v>
      </c>
      <c r="C13" s="11">
        <v>119934</v>
      </c>
      <c r="D13" s="21">
        <f t="shared" si="1"/>
        <v>0.122</v>
      </c>
      <c r="E13" s="11">
        <v>135162</v>
      </c>
      <c r="F13" s="21">
        <f t="shared" si="2"/>
        <v>0.139</v>
      </c>
      <c r="G13" s="12">
        <f t="shared" si="3"/>
        <v>15228</v>
      </c>
      <c r="H13" s="22">
        <f t="shared" si="4"/>
        <v>0.017000000000000015</v>
      </c>
      <c r="I13" s="14">
        <f t="shared" si="5"/>
        <v>0.12696983340837462</v>
      </c>
      <c r="J13" s="18">
        <f t="shared" si="6"/>
        <v>0.1393442622950821</v>
      </c>
    </row>
    <row r="14" spans="1:10" ht="12.75">
      <c r="A14" s="4">
        <f t="shared" si="0"/>
        <v>11</v>
      </c>
      <c r="B14" s="5" t="s">
        <v>8</v>
      </c>
      <c r="C14" s="11">
        <v>21690</v>
      </c>
      <c r="D14" s="21">
        <f t="shared" si="1"/>
        <v>0.022</v>
      </c>
      <c r="E14" s="11">
        <v>20650</v>
      </c>
      <c r="F14" s="21">
        <f t="shared" si="2"/>
        <v>0.021</v>
      </c>
      <c r="G14" s="12">
        <f t="shared" si="3"/>
        <v>-1040</v>
      </c>
      <c r="H14" s="22">
        <f t="shared" si="4"/>
        <v>-0.0009999999999999974</v>
      </c>
      <c r="I14" s="14">
        <f t="shared" si="5"/>
        <v>-0.0479483633010604</v>
      </c>
      <c r="J14" s="18">
        <f t="shared" si="6"/>
        <v>-0.04545454545454534</v>
      </c>
    </row>
    <row r="15" spans="1:10" ht="12.75">
      <c r="A15" s="4">
        <f t="shared" si="0"/>
        <v>12</v>
      </c>
      <c r="B15" s="5" t="s">
        <v>9</v>
      </c>
      <c r="C15" s="11"/>
      <c r="D15" s="21">
        <f t="shared" si="1"/>
        <v>0</v>
      </c>
      <c r="E15" s="11"/>
      <c r="F15" s="21">
        <f t="shared" si="2"/>
        <v>0</v>
      </c>
      <c r="G15" s="12">
        <f t="shared" si="3"/>
        <v>0</v>
      </c>
      <c r="H15" s="22">
        <f t="shared" si="4"/>
        <v>0</v>
      </c>
      <c r="I15" s="14">
        <f t="shared" si="5"/>
        <v>0</v>
      </c>
      <c r="J15" s="18">
        <f t="shared" si="6"/>
        <v>0</v>
      </c>
    </row>
    <row r="16" spans="1:10" ht="12.75">
      <c r="A16" s="4">
        <f t="shared" si="0"/>
        <v>13</v>
      </c>
      <c r="B16" s="5" t="s">
        <v>10</v>
      </c>
      <c r="C16" s="11">
        <v>12455</v>
      </c>
      <c r="D16" s="21">
        <f t="shared" si="1"/>
        <v>0.013</v>
      </c>
      <c r="E16" s="11">
        <v>15219</v>
      </c>
      <c r="F16" s="21">
        <f t="shared" si="2"/>
        <v>0.016</v>
      </c>
      <c r="G16" s="12">
        <f t="shared" si="3"/>
        <v>2764</v>
      </c>
      <c r="H16" s="22">
        <f t="shared" si="4"/>
        <v>0.003000000000000001</v>
      </c>
      <c r="I16" s="14">
        <f t="shared" si="5"/>
        <v>0.22191890806904857</v>
      </c>
      <c r="J16" s="18">
        <f t="shared" si="6"/>
        <v>0.23076923076923084</v>
      </c>
    </row>
    <row r="17" spans="1:10" ht="12.75">
      <c r="A17" s="4">
        <f t="shared" si="0"/>
        <v>14</v>
      </c>
      <c r="B17" s="5" t="s">
        <v>11</v>
      </c>
      <c r="C17" s="11">
        <v>160576</v>
      </c>
      <c r="D17" s="21">
        <f t="shared" si="1"/>
        <v>0.163</v>
      </c>
      <c r="E17" s="11">
        <v>133458</v>
      </c>
      <c r="F17" s="21">
        <f t="shared" si="2"/>
        <v>0.137</v>
      </c>
      <c r="G17" s="12">
        <f t="shared" si="3"/>
        <v>-27118</v>
      </c>
      <c r="H17" s="22">
        <f t="shared" si="4"/>
        <v>-0.025999999999999995</v>
      </c>
      <c r="I17" s="14">
        <f t="shared" si="5"/>
        <v>-0.16887953367875647</v>
      </c>
      <c r="J17" s="18">
        <f t="shared" si="6"/>
        <v>-0.1595092024539877</v>
      </c>
    </row>
    <row r="18" spans="1:10" ht="12.75">
      <c r="A18" s="4">
        <f t="shared" si="0"/>
        <v>15</v>
      </c>
      <c r="B18" s="5" t="s">
        <v>12</v>
      </c>
      <c r="C18" s="11">
        <v>5012</v>
      </c>
      <c r="D18" s="21">
        <f t="shared" si="1"/>
        <v>0.005</v>
      </c>
      <c r="E18" s="11">
        <v>4969</v>
      </c>
      <c r="F18" s="21">
        <f t="shared" si="2"/>
        <v>0.005</v>
      </c>
      <c r="G18" s="12">
        <f t="shared" si="3"/>
        <v>-43</v>
      </c>
      <c r="H18" s="22">
        <f t="shared" si="4"/>
        <v>0</v>
      </c>
      <c r="I18" s="14">
        <f t="shared" si="5"/>
        <v>-0.008579409417398244</v>
      </c>
      <c r="J18" s="18">
        <f t="shared" si="6"/>
        <v>0</v>
      </c>
    </row>
    <row r="19" spans="1:10" ht="12.75">
      <c r="A19" s="4">
        <f t="shared" si="0"/>
        <v>16</v>
      </c>
      <c r="B19" s="5" t="s">
        <v>13</v>
      </c>
      <c r="C19" s="11">
        <v>36235</v>
      </c>
      <c r="D19" s="21">
        <f t="shared" si="1"/>
        <v>0.037</v>
      </c>
      <c r="E19" s="11">
        <v>35682</v>
      </c>
      <c r="F19" s="21">
        <f t="shared" si="2"/>
        <v>0.037</v>
      </c>
      <c r="G19" s="12">
        <f t="shared" si="3"/>
        <v>-553</v>
      </c>
      <c r="H19" s="22">
        <f t="shared" si="4"/>
        <v>0</v>
      </c>
      <c r="I19" s="14">
        <f t="shared" si="5"/>
        <v>-0.015261487512073962</v>
      </c>
      <c r="J19" s="18">
        <f t="shared" si="6"/>
        <v>0</v>
      </c>
    </row>
    <row r="20" spans="1:10" ht="12.75">
      <c r="A20" s="4">
        <f t="shared" si="0"/>
        <v>17</v>
      </c>
      <c r="B20" s="5" t="s">
        <v>14</v>
      </c>
      <c r="C20" s="11">
        <v>8340</v>
      </c>
      <c r="D20" s="21">
        <f t="shared" si="1"/>
        <v>0.008</v>
      </c>
      <c r="E20" s="11">
        <v>8203</v>
      </c>
      <c r="F20" s="21">
        <f t="shared" si="2"/>
        <v>0.008</v>
      </c>
      <c r="G20" s="12">
        <f t="shared" si="3"/>
        <v>-137</v>
      </c>
      <c r="H20" s="22">
        <f t="shared" si="4"/>
        <v>0</v>
      </c>
      <c r="I20" s="14">
        <f t="shared" si="5"/>
        <v>-0.01642685851318945</v>
      </c>
      <c r="J20" s="18">
        <f t="shared" si="6"/>
        <v>0</v>
      </c>
    </row>
    <row r="21" spans="1:10" ht="12.75">
      <c r="A21" s="4">
        <f t="shared" si="0"/>
        <v>18</v>
      </c>
      <c r="B21" s="5" t="s">
        <v>15</v>
      </c>
      <c r="C21" s="11">
        <v>68137</v>
      </c>
      <c r="D21" s="21">
        <f t="shared" si="1"/>
        <v>0.069</v>
      </c>
      <c r="E21" s="11">
        <v>68205</v>
      </c>
      <c r="F21" s="21">
        <f t="shared" si="2"/>
        <v>0.07</v>
      </c>
      <c r="G21" s="12">
        <f t="shared" si="3"/>
        <v>68</v>
      </c>
      <c r="H21" s="22">
        <f t="shared" si="4"/>
        <v>0.0010000000000000009</v>
      </c>
      <c r="I21" s="14">
        <f t="shared" si="5"/>
        <v>0.0009979893449961108</v>
      </c>
      <c r="J21" s="18">
        <f t="shared" si="6"/>
        <v>0.014492753623188418</v>
      </c>
    </row>
    <row r="22" spans="1:10" ht="12.75">
      <c r="A22" s="4">
        <f t="shared" si="0"/>
        <v>19</v>
      </c>
      <c r="B22" s="5" t="s">
        <v>16</v>
      </c>
      <c r="C22" s="11">
        <v>125368</v>
      </c>
      <c r="D22" s="21">
        <f t="shared" si="1"/>
        <v>0.128</v>
      </c>
      <c r="E22" s="11">
        <v>125346</v>
      </c>
      <c r="F22" s="21">
        <f t="shared" si="2"/>
        <v>0.129</v>
      </c>
      <c r="G22" s="12">
        <f t="shared" si="3"/>
        <v>-22</v>
      </c>
      <c r="H22" s="22">
        <f t="shared" si="4"/>
        <v>0.0010000000000000009</v>
      </c>
      <c r="I22" s="14">
        <f t="shared" si="5"/>
        <v>-0.00017548337693829366</v>
      </c>
      <c r="J22" s="18">
        <f t="shared" si="6"/>
        <v>0.007812500000000007</v>
      </c>
    </row>
    <row r="23" spans="1:10" ht="12.75">
      <c r="A23" s="4">
        <f t="shared" si="0"/>
        <v>20</v>
      </c>
      <c r="B23" s="5" t="s">
        <v>17</v>
      </c>
      <c r="C23" s="11">
        <v>42963</v>
      </c>
      <c r="D23" s="21">
        <f t="shared" si="1"/>
        <v>0.044</v>
      </c>
      <c r="E23" s="11">
        <v>42873</v>
      </c>
      <c r="F23" s="21">
        <f t="shared" si="2"/>
        <v>0.044</v>
      </c>
      <c r="G23" s="12">
        <f t="shared" si="3"/>
        <v>-90</v>
      </c>
      <c r="H23" s="22">
        <f t="shared" si="4"/>
        <v>0</v>
      </c>
      <c r="I23" s="14">
        <f t="shared" si="5"/>
        <v>-0.0020948257803226032</v>
      </c>
      <c r="J23" s="18">
        <f t="shared" si="6"/>
        <v>0</v>
      </c>
    </row>
    <row r="24" spans="1:10" ht="12.75">
      <c r="A24" s="4">
        <f t="shared" si="0"/>
        <v>21</v>
      </c>
      <c r="B24" s="5" t="s">
        <v>18</v>
      </c>
      <c r="C24" s="11">
        <v>61922</v>
      </c>
      <c r="D24" s="21">
        <f t="shared" si="1"/>
        <v>0.063</v>
      </c>
      <c r="E24" s="11">
        <v>62556</v>
      </c>
      <c r="F24" s="21">
        <f t="shared" si="2"/>
        <v>0.064</v>
      </c>
      <c r="G24" s="12">
        <f t="shared" si="3"/>
        <v>634</v>
      </c>
      <c r="H24" s="22">
        <f t="shared" si="4"/>
        <v>0.0010000000000000009</v>
      </c>
      <c r="I24" s="14">
        <f t="shared" si="5"/>
        <v>0.01023868738089855</v>
      </c>
      <c r="J24" s="18">
        <f t="shared" si="6"/>
        <v>0.015873015873015886</v>
      </c>
    </row>
    <row r="25" spans="1:10" ht="12.75">
      <c r="A25" s="4">
        <f t="shared" si="0"/>
        <v>22</v>
      </c>
      <c r="B25" s="5" t="s">
        <v>19</v>
      </c>
      <c r="C25" s="11">
        <v>468963</v>
      </c>
      <c r="D25" s="21">
        <f t="shared" si="1"/>
        <v>0.477</v>
      </c>
      <c r="E25" s="11">
        <v>428315</v>
      </c>
      <c r="F25" s="21">
        <f t="shared" si="2"/>
        <v>0.44</v>
      </c>
      <c r="G25" s="12">
        <f t="shared" si="3"/>
        <v>-40648</v>
      </c>
      <c r="H25" s="22">
        <f t="shared" si="4"/>
        <v>-0.03699999999999998</v>
      </c>
      <c r="I25" s="14">
        <f t="shared" si="5"/>
        <v>-0.08667634760098344</v>
      </c>
      <c r="J25" s="18">
        <f t="shared" si="6"/>
        <v>-0.07756813417190771</v>
      </c>
    </row>
    <row r="26" spans="1:10" ht="12.75">
      <c r="A26" s="4">
        <f t="shared" si="0"/>
        <v>23</v>
      </c>
      <c r="B26" s="5" t="s">
        <v>20</v>
      </c>
      <c r="C26" s="11">
        <v>8141</v>
      </c>
      <c r="D26" s="21">
        <f t="shared" si="1"/>
        <v>0.008</v>
      </c>
      <c r="E26" s="11">
        <v>6956</v>
      </c>
      <c r="F26" s="21">
        <f t="shared" si="2"/>
        <v>0.007</v>
      </c>
      <c r="G26" s="12">
        <f t="shared" si="3"/>
        <v>-1185</v>
      </c>
      <c r="H26" s="22">
        <f t="shared" si="4"/>
        <v>-0.001</v>
      </c>
      <c r="I26" s="14">
        <f t="shared" si="5"/>
        <v>-0.1455595135732711</v>
      </c>
      <c r="J26" s="18">
        <f t="shared" si="6"/>
        <v>-0.125</v>
      </c>
    </row>
    <row r="27" spans="1:10" ht="12.75">
      <c r="A27" s="4">
        <f t="shared" si="0"/>
        <v>24</v>
      </c>
      <c r="B27" s="5" t="s">
        <v>21</v>
      </c>
      <c r="C27" s="11">
        <v>4243</v>
      </c>
      <c r="D27" s="21">
        <f t="shared" si="1"/>
        <v>0.004</v>
      </c>
      <c r="E27" s="11">
        <v>3048</v>
      </c>
      <c r="F27" s="21">
        <f t="shared" si="2"/>
        <v>0.003</v>
      </c>
      <c r="G27" s="12">
        <f t="shared" si="3"/>
        <v>-1195</v>
      </c>
      <c r="H27" s="22">
        <f t="shared" si="4"/>
        <v>-0.001</v>
      </c>
      <c r="I27" s="14">
        <f t="shared" si="5"/>
        <v>-0.2816403488098044</v>
      </c>
      <c r="J27" s="18">
        <f t="shared" si="6"/>
        <v>-0.25</v>
      </c>
    </row>
    <row r="28" spans="1:10" ht="12.75">
      <c r="A28" s="6">
        <f t="shared" si="0"/>
        <v>25</v>
      </c>
      <c r="B28" s="5" t="s">
        <v>23</v>
      </c>
      <c r="C28" s="13">
        <v>193088</v>
      </c>
      <c r="D28" s="21">
        <f t="shared" si="1"/>
        <v>0.196</v>
      </c>
      <c r="E28" s="13">
        <v>189978</v>
      </c>
      <c r="F28" s="21">
        <f t="shared" si="2"/>
        <v>0.195</v>
      </c>
      <c r="G28" s="12">
        <f t="shared" si="3"/>
        <v>-3110</v>
      </c>
      <c r="H28" s="22">
        <f t="shared" si="4"/>
        <v>-0.0010000000000000009</v>
      </c>
      <c r="I28" s="14">
        <f t="shared" si="5"/>
        <v>-0.016106645674511103</v>
      </c>
      <c r="J28" s="18">
        <f t="shared" si="6"/>
        <v>-0.0051020408163265345</v>
      </c>
    </row>
    <row r="29" spans="1:10" ht="12.75">
      <c r="A29" s="4">
        <f t="shared" si="0"/>
        <v>26</v>
      </c>
      <c r="B29" s="5" t="s">
        <v>22</v>
      </c>
      <c r="C29" s="11">
        <v>3996</v>
      </c>
      <c r="D29" s="21">
        <f t="shared" si="1"/>
        <v>0.004</v>
      </c>
      <c r="E29" s="11">
        <v>4348</v>
      </c>
      <c r="F29" s="21">
        <f t="shared" si="2"/>
        <v>0.004</v>
      </c>
      <c r="G29" s="12">
        <f t="shared" si="3"/>
        <v>352</v>
      </c>
      <c r="H29" s="22">
        <f t="shared" si="4"/>
        <v>0</v>
      </c>
      <c r="I29" s="14">
        <f t="shared" si="5"/>
        <v>0.08808808808808809</v>
      </c>
      <c r="J29" s="18">
        <f t="shared" si="6"/>
        <v>0</v>
      </c>
    </row>
    <row r="30" spans="1:10" ht="12.75">
      <c r="A30" s="4">
        <f t="shared" si="0"/>
        <v>27</v>
      </c>
      <c r="B30" s="5" t="s">
        <v>24</v>
      </c>
      <c r="C30" s="11">
        <v>121360</v>
      </c>
      <c r="D30" s="21">
        <f t="shared" si="1"/>
        <v>0.123</v>
      </c>
      <c r="E30" s="11">
        <v>106144</v>
      </c>
      <c r="F30" s="21">
        <f t="shared" si="2"/>
        <v>0.109</v>
      </c>
      <c r="G30" s="12">
        <f t="shared" si="3"/>
        <v>-15216</v>
      </c>
      <c r="H30" s="22">
        <f t="shared" si="4"/>
        <v>-0.013999999999999999</v>
      </c>
      <c r="I30" s="14">
        <f t="shared" si="5"/>
        <v>-0.12537903757415952</v>
      </c>
      <c r="J30" s="18">
        <f t="shared" si="6"/>
        <v>-0.11382113821138211</v>
      </c>
    </row>
    <row r="31" spans="1:10" ht="12.75">
      <c r="A31" s="4">
        <f t="shared" si="0"/>
        <v>28</v>
      </c>
      <c r="B31" s="5" t="s">
        <v>25</v>
      </c>
      <c r="C31" s="11">
        <v>6714</v>
      </c>
      <c r="D31" s="21">
        <f t="shared" si="1"/>
        <v>0.007</v>
      </c>
      <c r="E31" s="11">
        <v>6857</v>
      </c>
      <c r="F31" s="21">
        <f t="shared" si="2"/>
        <v>0.007</v>
      </c>
      <c r="G31" s="12">
        <f t="shared" si="3"/>
        <v>143</v>
      </c>
      <c r="H31" s="22">
        <f t="shared" si="4"/>
        <v>0</v>
      </c>
      <c r="I31" s="14">
        <f t="shared" si="5"/>
        <v>0.021298778671432827</v>
      </c>
      <c r="J31" s="18">
        <f t="shared" si="6"/>
        <v>0</v>
      </c>
    </row>
    <row r="32" spans="1:10" ht="12.75">
      <c r="A32" s="4">
        <f t="shared" si="0"/>
        <v>29</v>
      </c>
      <c r="B32" s="5" t="s">
        <v>26</v>
      </c>
      <c r="C32" s="11">
        <v>221</v>
      </c>
      <c r="D32" s="21">
        <f t="shared" si="1"/>
        <v>0</v>
      </c>
      <c r="E32" s="11">
        <v>48</v>
      </c>
      <c r="F32" s="21">
        <f t="shared" si="2"/>
        <v>0</v>
      </c>
      <c r="G32" s="12">
        <f t="shared" si="3"/>
        <v>-173</v>
      </c>
      <c r="H32" s="22">
        <f t="shared" si="4"/>
        <v>0</v>
      </c>
      <c r="I32" s="14">
        <f t="shared" si="5"/>
        <v>-0.7828054298642534</v>
      </c>
      <c r="J32" s="18">
        <f t="shared" si="6"/>
        <v>0</v>
      </c>
    </row>
    <row r="33" spans="1:10" ht="12.75">
      <c r="A33" s="4">
        <f t="shared" si="0"/>
        <v>30</v>
      </c>
      <c r="B33" s="5" t="s">
        <v>27</v>
      </c>
      <c r="C33" s="11">
        <v>101216</v>
      </c>
      <c r="D33" s="21">
        <f t="shared" si="1"/>
        <v>0.103</v>
      </c>
      <c r="E33" s="11">
        <v>100775</v>
      </c>
      <c r="F33" s="21">
        <f t="shared" si="2"/>
        <v>0.103</v>
      </c>
      <c r="G33" s="12">
        <f t="shared" si="3"/>
        <v>-441</v>
      </c>
      <c r="H33" s="22">
        <f t="shared" si="4"/>
        <v>0</v>
      </c>
      <c r="I33" s="14">
        <f t="shared" si="5"/>
        <v>-0.004357018653177364</v>
      </c>
      <c r="J33" s="18">
        <f t="shared" si="6"/>
        <v>0</v>
      </c>
    </row>
    <row r="34" spans="1:10" ht="12.75">
      <c r="A34" s="4">
        <f t="shared" si="0"/>
        <v>31</v>
      </c>
      <c r="B34" s="5" t="s">
        <v>28</v>
      </c>
      <c r="C34" s="11"/>
      <c r="D34" s="21">
        <f t="shared" si="1"/>
        <v>0</v>
      </c>
      <c r="E34" s="11"/>
      <c r="F34" s="21">
        <f t="shared" si="2"/>
        <v>0</v>
      </c>
      <c r="G34" s="12">
        <f t="shared" si="3"/>
        <v>0</v>
      </c>
      <c r="H34" s="22">
        <f t="shared" si="4"/>
        <v>0</v>
      </c>
      <c r="I34" s="14">
        <f t="shared" si="5"/>
        <v>0</v>
      </c>
      <c r="J34" s="18">
        <f t="shared" si="6"/>
        <v>0</v>
      </c>
    </row>
    <row r="35" spans="1:10" ht="12.75">
      <c r="A35" s="4">
        <f t="shared" si="0"/>
        <v>32</v>
      </c>
      <c r="B35" s="5" t="s">
        <v>29</v>
      </c>
      <c r="C35" s="11"/>
      <c r="D35" s="21">
        <f t="shared" si="1"/>
        <v>0</v>
      </c>
      <c r="E35" s="11"/>
      <c r="F35" s="21">
        <f t="shared" si="2"/>
        <v>0</v>
      </c>
      <c r="G35" s="12">
        <f t="shared" si="3"/>
        <v>0</v>
      </c>
      <c r="H35" s="22">
        <f t="shared" si="4"/>
        <v>0</v>
      </c>
      <c r="I35" s="14">
        <f t="shared" si="5"/>
        <v>0</v>
      </c>
      <c r="J35" s="18">
        <f t="shared" si="6"/>
        <v>0</v>
      </c>
    </row>
    <row r="36" spans="1:10" ht="12.75">
      <c r="A36" s="4">
        <f t="shared" si="0"/>
        <v>33</v>
      </c>
      <c r="B36" s="5" t="s">
        <v>30</v>
      </c>
      <c r="C36" s="11">
        <v>638374</v>
      </c>
      <c r="D36" s="21">
        <f t="shared" si="1"/>
        <v>0.649</v>
      </c>
      <c r="E36" s="11">
        <v>615440</v>
      </c>
      <c r="F36" s="21">
        <f t="shared" si="2"/>
        <v>0.632</v>
      </c>
      <c r="G36" s="12">
        <f t="shared" si="3"/>
        <v>-22934</v>
      </c>
      <c r="H36" s="22">
        <f t="shared" si="4"/>
        <v>-0.017000000000000015</v>
      </c>
      <c r="I36" s="14">
        <f t="shared" si="5"/>
        <v>-0.035925648600976856</v>
      </c>
      <c r="J36" s="18">
        <f t="shared" si="6"/>
        <v>-0.026194144838212658</v>
      </c>
    </row>
    <row r="37" spans="1:10" ht="12.75">
      <c r="A37" s="4">
        <f t="shared" si="0"/>
        <v>34</v>
      </c>
      <c r="B37" s="5" t="s">
        <v>72</v>
      </c>
      <c r="C37" s="11"/>
      <c r="D37" s="21">
        <f t="shared" si="1"/>
        <v>0</v>
      </c>
      <c r="E37" s="11"/>
      <c r="F37" s="21">
        <f t="shared" si="2"/>
        <v>0</v>
      </c>
      <c r="G37" s="12">
        <f t="shared" si="3"/>
        <v>0</v>
      </c>
      <c r="H37" s="22">
        <f t="shared" si="4"/>
        <v>0</v>
      </c>
      <c r="I37" s="14">
        <f t="shared" si="5"/>
        <v>0</v>
      </c>
      <c r="J37" s="18">
        <f t="shared" si="6"/>
        <v>0</v>
      </c>
    </row>
    <row r="38" spans="1:10" ht="12.75">
      <c r="A38" s="4">
        <f t="shared" si="0"/>
        <v>35</v>
      </c>
      <c r="B38" s="5" t="s">
        <v>31</v>
      </c>
      <c r="C38" s="11">
        <v>1073200</v>
      </c>
      <c r="D38" s="21">
        <f t="shared" si="1"/>
        <v>1.092</v>
      </c>
      <c r="E38" s="11">
        <v>1072436</v>
      </c>
      <c r="F38" s="21">
        <f t="shared" si="2"/>
        <v>1.101</v>
      </c>
      <c r="G38" s="12">
        <f t="shared" si="3"/>
        <v>-764</v>
      </c>
      <c r="H38" s="22">
        <f t="shared" si="4"/>
        <v>0.008999999999999897</v>
      </c>
      <c r="I38" s="14">
        <f t="shared" si="5"/>
        <v>-0.0007118896757361163</v>
      </c>
      <c r="J38" s="18">
        <f t="shared" si="6"/>
        <v>0.008241758241758147</v>
      </c>
    </row>
    <row r="39" spans="1:10" ht="12.75">
      <c r="A39" s="4">
        <f t="shared" si="0"/>
        <v>36</v>
      </c>
      <c r="B39" s="5" t="s">
        <v>78</v>
      </c>
      <c r="C39" s="11">
        <v>951759</v>
      </c>
      <c r="D39" s="21">
        <f t="shared" si="1"/>
        <v>0.968</v>
      </c>
      <c r="E39" s="11">
        <v>981368</v>
      </c>
      <c r="F39" s="21">
        <f t="shared" si="2"/>
        <v>1.007</v>
      </c>
      <c r="G39" s="12">
        <f t="shared" si="3"/>
        <v>29609</v>
      </c>
      <c r="H39" s="22">
        <f t="shared" si="4"/>
        <v>0.038999999999999924</v>
      </c>
      <c r="I39" s="14">
        <f t="shared" si="5"/>
        <v>0.031109766232838357</v>
      </c>
      <c r="J39" s="18">
        <f t="shared" si="6"/>
        <v>0.04028925619834703</v>
      </c>
    </row>
    <row r="40" spans="1:10" ht="12.75">
      <c r="A40" s="4">
        <f t="shared" si="0"/>
        <v>37</v>
      </c>
      <c r="B40" s="5" t="s">
        <v>79</v>
      </c>
      <c r="C40" s="11"/>
      <c r="D40" s="21">
        <f t="shared" si="1"/>
        <v>0</v>
      </c>
      <c r="E40" s="11"/>
      <c r="F40" s="21">
        <f t="shared" si="2"/>
        <v>0</v>
      </c>
      <c r="G40" s="12">
        <f t="shared" si="3"/>
        <v>0</v>
      </c>
      <c r="H40" s="22">
        <f t="shared" si="4"/>
        <v>0</v>
      </c>
      <c r="I40" s="14">
        <f t="shared" si="5"/>
        <v>0</v>
      </c>
      <c r="J40" s="18">
        <f t="shared" si="6"/>
        <v>0</v>
      </c>
    </row>
    <row r="41" spans="1:10" ht="12.75">
      <c r="A41" s="4">
        <f t="shared" si="0"/>
        <v>38</v>
      </c>
      <c r="B41" s="5" t="s">
        <v>67</v>
      </c>
      <c r="C41" s="11">
        <v>361</v>
      </c>
      <c r="D41" s="21">
        <f t="shared" si="1"/>
        <v>0</v>
      </c>
      <c r="E41" s="11">
        <v>6805</v>
      </c>
      <c r="F41" s="21">
        <f t="shared" si="2"/>
        <v>0.007</v>
      </c>
      <c r="G41" s="12">
        <f t="shared" si="3"/>
        <v>6444</v>
      </c>
      <c r="H41" s="22">
        <f t="shared" si="4"/>
        <v>0.007</v>
      </c>
      <c r="I41" s="14">
        <f t="shared" si="5"/>
        <v>17.850415512465375</v>
      </c>
      <c r="J41" s="18">
        <f t="shared" si="6"/>
        <v>0</v>
      </c>
    </row>
    <row r="42" spans="1:10" ht="12.75">
      <c r="A42" s="4">
        <f t="shared" si="0"/>
        <v>39</v>
      </c>
      <c r="B42" s="5" t="s">
        <v>32</v>
      </c>
      <c r="C42" s="11">
        <v>56824</v>
      </c>
      <c r="D42" s="21">
        <f t="shared" si="1"/>
        <v>0.058</v>
      </c>
      <c r="E42" s="11">
        <v>59150</v>
      </c>
      <c r="F42" s="21">
        <f t="shared" si="2"/>
        <v>0.061</v>
      </c>
      <c r="G42" s="12">
        <f t="shared" si="3"/>
        <v>2326</v>
      </c>
      <c r="H42" s="22">
        <f t="shared" si="4"/>
        <v>0.0029999999999999957</v>
      </c>
      <c r="I42" s="14">
        <f t="shared" si="5"/>
        <v>0.0409334084189779</v>
      </c>
      <c r="J42" s="18">
        <f t="shared" si="6"/>
        <v>0.051724137931034406</v>
      </c>
    </row>
    <row r="43" spans="1:10" ht="12.75">
      <c r="A43" s="4">
        <f t="shared" si="0"/>
        <v>40</v>
      </c>
      <c r="B43" s="5" t="s">
        <v>33</v>
      </c>
      <c r="C43" s="11">
        <v>255</v>
      </c>
      <c r="D43" s="21">
        <f t="shared" si="1"/>
        <v>0</v>
      </c>
      <c r="E43" s="11"/>
      <c r="F43" s="21">
        <f t="shared" si="2"/>
        <v>0</v>
      </c>
      <c r="G43" s="12">
        <f t="shared" si="3"/>
        <v>-255</v>
      </c>
      <c r="H43" s="22">
        <f t="shared" si="4"/>
        <v>0</v>
      </c>
      <c r="I43" s="14">
        <f t="shared" si="5"/>
        <v>-1</v>
      </c>
      <c r="J43" s="18">
        <f t="shared" si="6"/>
        <v>0</v>
      </c>
    </row>
    <row r="44" spans="1:10" ht="12.75">
      <c r="A44" s="4">
        <f t="shared" si="0"/>
        <v>41</v>
      </c>
      <c r="B44" s="5" t="s">
        <v>34</v>
      </c>
      <c r="C44" s="11">
        <v>24814</v>
      </c>
      <c r="D44" s="21">
        <f t="shared" si="1"/>
        <v>0.025</v>
      </c>
      <c r="E44" s="11">
        <v>21356</v>
      </c>
      <c r="F44" s="21">
        <f t="shared" si="2"/>
        <v>0.022</v>
      </c>
      <c r="G44" s="12">
        <f t="shared" si="3"/>
        <v>-3458</v>
      </c>
      <c r="H44" s="22">
        <f t="shared" si="4"/>
        <v>-0.0030000000000000027</v>
      </c>
      <c r="I44" s="14">
        <f t="shared" si="5"/>
        <v>-0.13935681470137826</v>
      </c>
      <c r="J44" s="18">
        <f t="shared" si="6"/>
        <v>-0.1200000000000001</v>
      </c>
    </row>
    <row r="45" spans="1:10" ht="12.75">
      <c r="A45" s="4">
        <f t="shared" si="0"/>
        <v>42</v>
      </c>
      <c r="B45" s="5" t="s">
        <v>35</v>
      </c>
      <c r="C45" s="11"/>
      <c r="D45" s="21">
        <f t="shared" si="1"/>
        <v>0</v>
      </c>
      <c r="E45" s="11"/>
      <c r="F45" s="21">
        <f t="shared" si="2"/>
        <v>0</v>
      </c>
      <c r="G45" s="12">
        <f t="shared" si="3"/>
        <v>0</v>
      </c>
      <c r="H45" s="22">
        <f t="shared" si="4"/>
        <v>0</v>
      </c>
      <c r="I45" s="14">
        <f t="shared" si="5"/>
        <v>0</v>
      </c>
      <c r="J45" s="18">
        <f t="shared" si="6"/>
        <v>0</v>
      </c>
    </row>
    <row r="46" spans="1:10" ht="12.75">
      <c r="A46" s="4">
        <f t="shared" si="0"/>
        <v>43</v>
      </c>
      <c r="B46" s="5" t="s">
        <v>36</v>
      </c>
      <c r="C46" s="11">
        <v>508193</v>
      </c>
      <c r="D46" s="21">
        <f t="shared" si="1"/>
        <v>0.517</v>
      </c>
      <c r="E46" s="11">
        <v>454073</v>
      </c>
      <c r="F46" s="21">
        <f t="shared" si="2"/>
        <v>0.466</v>
      </c>
      <c r="G46" s="12">
        <f t="shared" si="3"/>
        <v>-54120</v>
      </c>
      <c r="H46" s="22">
        <f t="shared" si="4"/>
        <v>-0.05099999999999999</v>
      </c>
      <c r="I46" s="14">
        <f t="shared" si="5"/>
        <v>-0.10649497336641787</v>
      </c>
      <c r="J46" s="18">
        <f t="shared" si="6"/>
        <v>-0.09864603481624756</v>
      </c>
    </row>
    <row r="47" spans="1:10" ht="12.75">
      <c r="A47" s="4">
        <f t="shared" si="0"/>
        <v>44</v>
      </c>
      <c r="B47" s="5" t="s">
        <v>37</v>
      </c>
      <c r="C47" s="11">
        <v>444646</v>
      </c>
      <c r="D47" s="21">
        <f t="shared" si="1"/>
        <v>0.452</v>
      </c>
      <c r="E47" s="11">
        <v>438647</v>
      </c>
      <c r="F47" s="21">
        <f t="shared" si="2"/>
        <v>0.45</v>
      </c>
      <c r="G47" s="12">
        <f t="shared" si="3"/>
        <v>-5999</v>
      </c>
      <c r="H47" s="22">
        <f t="shared" si="4"/>
        <v>-0.0020000000000000018</v>
      </c>
      <c r="I47" s="14">
        <f t="shared" si="5"/>
        <v>-0.0134916315450943</v>
      </c>
      <c r="J47" s="18">
        <f t="shared" si="6"/>
        <v>-0.00442477876106195</v>
      </c>
    </row>
    <row r="48" spans="1:10" ht="12.75">
      <c r="A48" s="4">
        <f t="shared" si="0"/>
        <v>45</v>
      </c>
      <c r="B48" s="5" t="s">
        <v>38</v>
      </c>
      <c r="C48" s="11">
        <v>5888</v>
      </c>
      <c r="D48" s="21">
        <f t="shared" si="1"/>
        <v>0.006</v>
      </c>
      <c r="E48" s="11">
        <v>7198</v>
      </c>
      <c r="F48" s="21">
        <f t="shared" si="2"/>
        <v>0.007</v>
      </c>
      <c r="G48" s="12">
        <f t="shared" si="3"/>
        <v>1310</v>
      </c>
      <c r="H48" s="22">
        <f t="shared" si="4"/>
        <v>0.001</v>
      </c>
      <c r="I48" s="14">
        <f t="shared" si="5"/>
        <v>0.22248641304347827</v>
      </c>
      <c r="J48" s="18">
        <f t="shared" si="6"/>
        <v>0.16666666666666666</v>
      </c>
    </row>
    <row r="49" spans="1:10" ht="12.75">
      <c r="A49" s="4">
        <f t="shared" si="0"/>
        <v>46</v>
      </c>
      <c r="B49" s="5" t="s">
        <v>39</v>
      </c>
      <c r="C49" s="11">
        <v>172507</v>
      </c>
      <c r="D49" s="21">
        <f t="shared" si="1"/>
        <v>0.175</v>
      </c>
      <c r="E49" s="11">
        <v>174017</v>
      </c>
      <c r="F49" s="21">
        <f t="shared" si="2"/>
        <v>0.179</v>
      </c>
      <c r="G49" s="12">
        <f t="shared" si="3"/>
        <v>1510</v>
      </c>
      <c r="H49" s="22">
        <f t="shared" si="4"/>
        <v>0.0040000000000000036</v>
      </c>
      <c r="I49" s="14">
        <f t="shared" si="5"/>
        <v>0.008753267983328213</v>
      </c>
      <c r="J49" s="18">
        <f t="shared" si="6"/>
        <v>0.022857142857142878</v>
      </c>
    </row>
    <row r="50" spans="1:10" ht="12.75">
      <c r="A50" s="4">
        <f t="shared" si="0"/>
        <v>47</v>
      </c>
      <c r="B50" s="5" t="s">
        <v>40</v>
      </c>
      <c r="C50" s="11">
        <v>534691</v>
      </c>
      <c r="D50" s="21">
        <f t="shared" si="1"/>
        <v>0.544</v>
      </c>
      <c r="E50" s="11">
        <v>494498</v>
      </c>
      <c r="F50" s="21">
        <f t="shared" si="2"/>
        <v>0.508</v>
      </c>
      <c r="G50" s="12">
        <f t="shared" si="3"/>
        <v>-40193</v>
      </c>
      <c r="H50" s="22">
        <f t="shared" si="4"/>
        <v>-0.03600000000000003</v>
      </c>
      <c r="I50" s="14">
        <f t="shared" si="5"/>
        <v>-0.07517051904744984</v>
      </c>
      <c r="J50" s="18">
        <f t="shared" si="6"/>
        <v>-0.06617647058823535</v>
      </c>
    </row>
    <row r="51" spans="1:10" ht="12.75">
      <c r="A51" s="4">
        <f t="shared" si="0"/>
        <v>48</v>
      </c>
      <c r="B51" s="5" t="s">
        <v>41</v>
      </c>
      <c r="C51" s="11">
        <v>182587</v>
      </c>
      <c r="D51" s="21">
        <f t="shared" si="1"/>
        <v>0.186</v>
      </c>
      <c r="E51" s="11">
        <v>187403</v>
      </c>
      <c r="F51" s="21">
        <f t="shared" si="2"/>
        <v>0.192</v>
      </c>
      <c r="G51" s="12">
        <f t="shared" si="3"/>
        <v>4816</v>
      </c>
      <c r="H51" s="22">
        <f t="shared" si="4"/>
        <v>0.006000000000000005</v>
      </c>
      <c r="I51" s="14">
        <f t="shared" si="5"/>
        <v>0.02637646710883031</v>
      </c>
      <c r="J51" s="18">
        <f t="shared" si="6"/>
        <v>0.03225806451612906</v>
      </c>
    </row>
    <row r="52" spans="1:10" ht="12.75">
      <c r="A52" s="4">
        <f t="shared" si="0"/>
        <v>49</v>
      </c>
      <c r="B52" s="5" t="s">
        <v>68</v>
      </c>
      <c r="C52" s="11">
        <v>45610</v>
      </c>
      <c r="D52" s="21">
        <f t="shared" si="1"/>
        <v>0.046</v>
      </c>
      <c r="E52" s="11">
        <v>48909</v>
      </c>
      <c r="F52" s="21">
        <f t="shared" si="2"/>
        <v>0.05</v>
      </c>
      <c r="G52" s="12">
        <f t="shared" si="3"/>
        <v>3299</v>
      </c>
      <c r="H52" s="22">
        <f t="shared" si="4"/>
        <v>0.0040000000000000036</v>
      </c>
      <c r="I52" s="14">
        <f t="shared" si="5"/>
        <v>0.07233062924797194</v>
      </c>
      <c r="J52" s="18">
        <f t="shared" si="6"/>
        <v>0.08695652173913052</v>
      </c>
    </row>
    <row r="53" spans="1:10" ht="12.75">
      <c r="A53" s="4">
        <f t="shared" si="0"/>
        <v>50</v>
      </c>
      <c r="B53" s="5" t="s">
        <v>42</v>
      </c>
      <c r="C53" s="11">
        <v>37428</v>
      </c>
      <c r="D53" s="21">
        <f t="shared" si="1"/>
        <v>0.038</v>
      </c>
      <c r="E53" s="11">
        <v>38104</v>
      </c>
      <c r="F53" s="21">
        <f t="shared" si="2"/>
        <v>0.039</v>
      </c>
      <c r="G53" s="12">
        <f t="shared" si="3"/>
        <v>676</v>
      </c>
      <c r="H53" s="22">
        <f t="shared" si="4"/>
        <v>0.0010000000000000009</v>
      </c>
      <c r="I53" s="14">
        <f t="shared" si="5"/>
        <v>0.01806134444800684</v>
      </c>
      <c r="J53" s="18">
        <f t="shared" si="6"/>
        <v>0.026315789473684233</v>
      </c>
    </row>
    <row r="54" spans="1:10" ht="12.75">
      <c r="A54" s="4">
        <f t="shared" si="0"/>
        <v>51</v>
      </c>
      <c r="B54" s="5" t="s">
        <v>69</v>
      </c>
      <c r="C54" s="11">
        <v>9543</v>
      </c>
      <c r="D54" s="21">
        <f t="shared" si="1"/>
        <v>0.01</v>
      </c>
      <c r="E54" s="11">
        <v>10186</v>
      </c>
      <c r="F54" s="21">
        <f t="shared" si="2"/>
        <v>0.01</v>
      </c>
      <c r="G54" s="12">
        <f t="shared" si="3"/>
        <v>643</v>
      </c>
      <c r="H54" s="22">
        <f t="shared" si="4"/>
        <v>0</v>
      </c>
      <c r="I54" s="14">
        <f t="shared" si="5"/>
        <v>0.06737923084983757</v>
      </c>
      <c r="J54" s="18">
        <f t="shared" si="6"/>
        <v>0</v>
      </c>
    </row>
    <row r="55" spans="1:10" ht="12.75">
      <c r="A55" s="4">
        <f t="shared" si="0"/>
        <v>52</v>
      </c>
      <c r="B55" s="5" t="s">
        <v>43</v>
      </c>
      <c r="C55" s="11">
        <v>4978</v>
      </c>
      <c r="D55" s="21">
        <f t="shared" si="1"/>
        <v>0.005</v>
      </c>
      <c r="E55" s="11">
        <v>4572</v>
      </c>
      <c r="F55" s="21">
        <f t="shared" si="2"/>
        <v>0.005</v>
      </c>
      <c r="G55" s="12">
        <f t="shared" si="3"/>
        <v>-406</v>
      </c>
      <c r="H55" s="22">
        <f t="shared" si="4"/>
        <v>0</v>
      </c>
      <c r="I55" s="14">
        <f t="shared" si="5"/>
        <v>-0.08155885897950985</v>
      </c>
      <c r="J55" s="18">
        <f t="shared" si="6"/>
        <v>0</v>
      </c>
    </row>
    <row r="56" spans="1:10" ht="12.75">
      <c r="A56" s="4">
        <f t="shared" si="0"/>
        <v>53</v>
      </c>
      <c r="B56" s="5" t="s">
        <v>70</v>
      </c>
      <c r="C56" s="11">
        <v>2740</v>
      </c>
      <c r="D56" s="21">
        <f t="shared" si="1"/>
        <v>0.003</v>
      </c>
      <c r="E56" s="11">
        <v>3315</v>
      </c>
      <c r="F56" s="21">
        <f t="shared" si="2"/>
        <v>0.003</v>
      </c>
      <c r="G56" s="12">
        <f t="shared" si="3"/>
        <v>575</v>
      </c>
      <c r="H56" s="22">
        <f t="shared" si="4"/>
        <v>0</v>
      </c>
      <c r="I56" s="14">
        <f t="shared" si="5"/>
        <v>0.20985401459854014</v>
      </c>
      <c r="J56" s="18">
        <f t="shared" si="6"/>
        <v>0</v>
      </c>
    </row>
    <row r="57" spans="1:10" ht="12.75">
      <c r="A57" s="4">
        <f t="shared" si="0"/>
        <v>54</v>
      </c>
      <c r="B57" s="5" t="s">
        <v>44</v>
      </c>
      <c r="C57" s="11">
        <v>165415</v>
      </c>
      <c r="D57" s="21">
        <f t="shared" si="1"/>
        <v>0.168</v>
      </c>
      <c r="E57" s="11">
        <v>159417</v>
      </c>
      <c r="F57" s="21">
        <f t="shared" si="2"/>
        <v>0.164</v>
      </c>
      <c r="G57" s="12">
        <f t="shared" si="3"/>
        <v>-5998</v>
      </c>
      <c r="H57" s="22">
        <f t="shared" si="4"/>
        <v>-0.0040000000000000036</v>
      </c>
      <c r="I57" s="14">
        <f t="shared" si="5"/>
        <v>-0.03626031496539008</v>
      </c>
      <c r="J57" s="18">
        <f t="shared" si="6"/>
        <v>-0.02380952380952383</v>
      </c>
    </row>
    <row r="58" spans="1:10" ht="12.75">
      <c r="A58" s="4">
        <f t="shared" si="0"/>
        <v>55</v>
      </c>
      <c r="B58" s="5" t="s">
        <v>71</v>
      </c>
      <c r="C58" s="11"/>
      <c r="D58" s="21">
        <f t="shared" si="1"/>
        <v>0</v>
      </c>
      <c r="E58" s="11"/>
      <c r="F58" s="21">
        <f t="shared" si="2"/>
        <v>0</v>
      </c>
      <c r="G58" s="12">
        <f t="shared" si="3"/>
        <v>0</v>
      </c>
      <c r="H58" s="22">
        <f t="shared" si="4"/>
        <v>0</v>
      </c>
      <c r="I58" s="14">
        <f t="shared" si="5"/>
        <v>0</v>
      </c>
      <c r="J58" s="18">
        <f t="shared" si="6"/>
        <v>0</v>
      </c>
    </row>
    <row r="59" spans="1:10" ht="12.75">
      <c r="A59" s="4">
        <f t="shared" si="0"/>
        <v>56</v>
      </c>
      <c r="B59" s="5" t="s">
        <v>45</v>
      </c>
      <c r="C59" s="11">
        <v>10064</v>
      </c>
      <c r="D59" s="21">
        <f t="shared" si="1"/>
        <v>0.01</v>
      </c>
      <c r="E59" s="11">
        <v>9903</v>
      </c>
      <c r="F59" s="21">
        <f t="shared" si="2"/>
        <v>0.01</v>
      </c>
      <c r="G59" s="12">
        <f t="shared" si="3"/>
        <v>-161</v>
      </c>
      <c r="H59" s="22">
        <f t="shared" si="4"/>
        <v>0</v>
      </c>
      <c r="I59" s="14">
        <f t="shared" si="5"/>
        <v>-0.015997615262321144</v>
      </c>
      <c r="J59" s="18">
        <f t="shared" si="6"/>
        <v>0</v>
      </c>
    </row>
    <row r="60" spans="1:10" ht="12.75">
      <c r="A60" s="4">
        <f t="shared" si="0"/>
        <v>57</v>
      </c>
      <c r="B60" s="5" t="s">
        <v>46</v>
      </c>
      <c r="C60" s="11">
        <v>291</v>
      </c>
      <c r="D60" s="21">
        <f t="shared" si="1"/>
        <v>0</v>
      </c>
      <c r="E60" s="11">
        <v>335</v>
      </c>
      <c r="F60" s="21">
        <f t="shared" si="2"/>
        <v>0</v>
      </c>
      <c r="G60" s="12">
        <f t="shared" si="3"/>
        <v>44</v>
      </c>
      <c r="H60" s="22">
        <f t="shared" si="4"/>
        <v>0</v>
      </c>
      <c r="I60" s="14">
        <f t="shared" si="5"/>
        <v>0.15120274914089346</v>
      </c>
      <c r="J60" s="18">
        <f t="shared" si="6"/>
        <v>0</v>
      </c>
    </row>
    <row r="61" spans="1:10" ht="12.75">
      <c r="A61" s="4">
        <f t="shared" si="0"/>
        <v>58</v>
      </c>
      <c r="B61" s="5" t="s">
        <v>47</v>
      </c>
      <c r="C61" s="11">
        <v>1645</v>
      </c>
      <c r="D61" s="21">
        <f t="shared" si="1"/>
        <v>0.002</v>
      </c>
      <c r="E61" s="11">
        <v>1623</v>
      </c>
      <c r="F61" s="21">
        <f t="shared" si="2"/>
        <v>0.002</v>
      </c>
      <c r="G61" s="12">
        <f t="shared" si="3"/>
        <v>-22</v>
      </c>
      <c r="H61" s="22">
        <f t="shared" si="4"/>
        <v>0</v>
      </c>
      <c r="I61" s="14">
        <f t="shared" si="5"/>
        <v>-0.013373860182370821</v>
      </c>
      <c r="J61" s="18">
        <f t="shared" si="6"/>
        <v>0</v>
      </c>
    </row>
    <row r="62" spans="1:10" ht="12.75">
      <c r="A62" s="4">
        <f t="shared" si="0"/>
        <v>59</v>
      </c>
      <c r="B62" s="5" t="s">
        <v>48</v>
      </c>
      <c r="C62" s="11">
        <v>353524</v>
      </c>
      <c r="D62" s="21">
        <f t="shared" si="1"/>
        <v>0.36</v>
      </c>
      <c r="E62" s="11">
        <v>340638</v>
      </c>
      <c r="F62" s="21">
        <f t="shared" si="2"/>
        <v>0.35</v>
      </c>
      <c r="G62" s="12">
        <f t="shared" si="3"/>
        <v>-12886</v>
      </c>
      <c r="H62" s="22">
        <f t="shared" si="4"/>
        <v>-0.010000000000000009</v>
      </c>
      <c r="I62" s="14">
        <f t="shared" si="5"/>
        <v>-0.03645014199884591</v>
      </c>
      <c r="J62" s="18">
        <f t="shared" si="6"/>
        <v>-0.027777777777777804</v>
      </c>
    </row>
    <row r="63" spans="1:10" ht="12.75">
      <c r="A63" s="4">
        <f t="shared" si="0"/>
        <v>60</v>
      </c>
      <c r="B63" s="5" t="s">
        <v>49</v>
      </c>
      <c r="C63" s="11"/>
      <c r="D63" s="21">
        <f t="shared" si="1"/>
        <v>0</v>
      </c>
      <c r="E63" s="11"/>
      <c r="F63" s="21">
        <f t="shared" si="2"/>
        <v>0</v>
      </c>
      <c r="G63" s="12">
        <f t="shared" si="3"/>
        <v>0</v>
      </c>
      <c r="H63" s="22">
        <f t="shared" si="4"/>
        <v>0</v>
      </c>
      <c r="I63" s="14">
        <f t="shared" si="5"/>
        <v>0</v>
      </c>
      <c r="J63" s="18">
        <f t="shared" si="6"/>
        <v>0</v>
      </c>
    </row>
    <row r="64" spans="1:10" ht="12.75">
      <c r="A64" s="4">
        <f t="shared" si="0"/>
        <v>61</v>
      </c>
      <c r="B64" s="5" t="s">
        <v>50</v>
      </c>
      <c r="C64" s="11">
        <v>6273</v>
      </c>
      <c r="D64" s="21">
        <f t="shared" si="1"/>
        <v>0.006</v>
      </c>
      <c r="E64" s="11">
        <v>3797</v>
      </c>
      <c r="F64" s="21">
        <f t="shared" si="2"/>
        <v>0.004</v>
      </c>
      <c r="G64" s="12">
        <f t="shared" si="3"/>
        <v>-2476</v>
      </c>
      <c r="H64" s="22">
        <f t="shared" si="4"/>
        <v>-0.002</v>
      </c>
      <c r="I64" s="14">
        <f t="shared" si="5"/>
        <v>-0.3947074764865296</v>
      </c>
      <c r="J64" s="18">
        <f t="shared" si="6"/>
        <v>-0.3333333333333333</v>
      </c>
    </row>
    <row r="65" spans="1:10" ht="12.75">
      <c r="A65" s="4">
        <f t="shared" si="0"/>
        <v>62</v>
      </c>
      <c r="B65" s="5" t="s">
        <v>51</v>
      </c>
      <c r="C65" s="11"/>
      <c r="D65" s="21">
        <f t="shared" si="1"/>
        <v>0</v>
      </c>
      <c r="E65" s="11"/>
      <c r="F65" s="21">
        <f t="shared" si="2"/>
        <v>0</v>
      </c>
      <c r="G65" s="12">
        <f t="shared" si="3"/>
        <v>0</v>
      </c>
      <c r="H65" s="22">
        <f t="shared" si="4"/>
        <v>0</v>
      </c>
      <c r="I65" s="14">
        <f t="shared" si="5"/>
        <v>0</v>
      </c>
      <c r="J65" s="18">
        <f t="shared" si="6"/>
        <v>0</v>
      </c>
    </row>
    <row r="66" spans="1:10" ht="12.75">
      <c r="A66" s="4">
        <f t="shared" si="0"/>
        <v>63</v>
      </c>
      <c r="B66" s="5" t="s">
        <v>52</v>
      </c>
      <c r="C66" s="11">
        <v>2130</v>
      </c>
      <c r="D66" s="21">
        <f t="shared" si="1"/>
        <v>0.002</v>
      </c>
      <c r="E66" s="11">
        <v>1812</v>
      </c>
      <c r="F66" s="21">
        <f t="shared" si="2"/>
        <v>0.002</v>
      </c>
      <c r="G66" s="12">
        <f t="shared" si="3"/>
        <v>-318</v>
      </c>
      <c r="H66" s="22">
        <f t="shared" si="4"/>
        <v>0</v>
      </c>
      <c r="I66" s="14">
        <f t="shared" si="5"/>
        <v>-0.14929577464788732</v>
      </c>
      <c r="J66" s="18">
        <f t="shared" si="6"/>
        <v>0</v>
      </c>
    </row>
    <row r="67" spans="1:10" ht="12.75">
      <c r="A67" s="4">
        <f t="shared" si="0"/>
        <v>64</v>
      </c>
      <c r="B67" s="5" t="s">
        <v>53</v>
      </c>
      <c r="C67" s="11"/>
      <c r="D67" s="21">
        <f t="shared" si="1"/>
        <v>0</v>
      </c>
      <c r="E67" s="11"/>
      <c r="F67" s="21">
        <f t="shared" si="2"/>
        <v>0</v>
      </c>
      <c r="G67" s="12">
        <f t="shared" si="3"/>
        <v>0</v>
      </c>
      <c r="H67" s="22">
        <f t="shared" si="4"/>
        <v>0</v>
      </c>
      <c r="I67" s="14">
        <f t="shared" si="5"/>
        <v>0</v>
      </c>
      <c r="J67" s="18">
        <f t="shared" si="6"/>
        <v>0</v>
      </c>
    </row>
    <row r="68" spans="1:10" ht="12.75">
      <c r="A68" s="4">
        <f t="shared" si="0"/>
        <v>65</v>
      </c>
      <c r="B68" s="5" t="s">
        <v>73</v>
      </c>
      <c r="C68" s="11">
        <v>8866</v>
      </c>
      <c r="D68" s="21">
        <f t="shared" si="1"/>
        <v>0.009</v>
      </c>
      <c r="E68" s="11">
        <v>9240</v>
      </c>
      <c r="F68" s="21">
        <f t="shared" si="2"/>
        <v>0.009</v>
      </c>
      <c r="G68" s="12">
        <f t="shared" si="3"/>
        <v>374</v>
      </c>
      <c r="H68" s="22">
        <f t="shared" si="4"/>
        <v>0</v>
      </c>
      <c r="I68" s="14">
        <f t="shared" si="5"/>
        <v>0.04218362282878412</v>
      </c>
      <c r="J68" s="18">
        <f t="shared" si="6"/>
        <v>0</v>
      </c>
    </row>
    <row r="69" spans="1:10" ht="12.75">
      <c r="A69" s="4">
        <f>A68+1</f>
        <v>66</v>
      </c>
      <c r="B69" s="5" t="s">
        <v>54</v>
      </c>
      <c r="C69" s="11">
        <v>267444</v>
      </c>
      <c r="D69" s="21">
        <f>ROUND(C69/$M$7,3)</f>
        <v>0.272</v>
      </c>
      <c r="E69" s="11">
        <v>289160</v>
      </c>
      <c r="F69" s="21">
        <f>ROUND(E69/$M$8,3)</f>
        <v>0.297</v>
      </c>
      <c r="G69" s="12">
        <f aca="true" t="shared" si="7" ref="G69:H73">E69-C69</f>
        <v>21716</v>
      </c>
      <c r="H69" s="22">
        <f t="shared" si="7"/>
        <v>0.024999999999999967</v>
      </c>
      <c r="I69" s="14">
        <f aca="true" t="shared" si="8" ref="I69:J73">IF(C69=0,0,G69/C69)</f>
        <v>0.08119830693528365</v>
      </c>
      <c r="J69" s="18">
        <f t="shared" si="8"/>
        <v>0.09191176470588222</v>
      </c>
    </row>
    <row r="70" spans="1:10" ht="12.75">
      <c r="A70" s="4">
        <f>A69+1</f>
        <v>67</v>
      </c>
      <c r="B70" s="5" t="s">
        <v>55</v>
      </c>
      <c r="C70" s="11"/>
      <c r="D70" s="21">
        <f>ROUND(C70/$M$7,3)</f>
        <v>0</v>
      </c>
      <c r="E70" s="11"/>
      <c r="F70" s="21">
        <f>ROUND(E70/$M$8,3)</f>
        <v>0</v>
      </c>
      <c r="G70" s="12">
        <f t="shared" si="7"/>
        <v>0</v>
      </c>
      <c r="H70" s="22">
        <f t="shared" si="7"/>
        <v>0</v>
      </c>
      <c r="I70" s="14">
        <f t="shared" si="8"/>
        <v>0</v>
      </c>
      <c r="J70" s="18">
        <f t="shared" si="8"/>
        <v>0</v>
      </c>
    </row>
    <row r="71" spans="1:10" ht="12.75">
      <c r="A71" s="4">
        <f>A70+1</f>
        <v>68</v>
      </c>
      <c r="B71" s="5" t="s">
        <v>56</v>
      </c>
      <c r="C71" s="11"/>
      <c r="D71" s="21">
        <f>ROUND(C71/$M$7,3)</f>
        <v>0</v>
      </c>
      <c r="E71" s="11"/>
      <c r="F71" s="21">
        <f>ROUND(E71/$M$8,3)</f>
        <v>0</v>
      </c>
      <c r="G71" s="12">
        <f t="shared" si="7"/>
        <v>0</v>
      </c>
      <c r="H71" s="22">
        <f t="shared" si="7"/>
        <v>0</v>
      </c>
      <c r="I71" s="14">
        <f t="shared" si="8"/>
        <v>0</v>
      </c>
      <c r="J71" s="18">
        <f t="shared" si="8"/>
        <v>0</v>
      </c>
    </row>
    <row r="72" spans="1:10" ht="12.75">
      <c r="A72" s="4">
        <v>69</v>
      </c>
      <c r="B72" s="5" t="s">
        <v>59</v>
      </c>
      <c r="C72" s="11">
        <v>15028</v>
      </c>
      <c r="D72" s="21">
        <f>ROUND(C72/$M$7,3)</f>
        <v>0.015</v>
      </c>
      <c r="E72" s="11">
        <v>12520</v>
      </c>
      <c r="F72" s="21">
        <f>ROUND(E72/$M$8,3)</f>
        <v>0.013</v>
      </c>
      <c r="G72" s="12">
        <f t="shared" si="7"/>
        <v>-2508</v>
      </c>
      <c r="H72" s="22">
        <f t="shared" si="7"/>
        <v>-0.002</v>
      </c>
      <c r="I72" s="14">
        <f t="shared" si="8"/>
        <v>-0.16688847484695235</v>
      </c>
      <c r="J72" s="18">
        <f t="shared" si="8"/>
        <v>-0.13333333333333333</v>
      </c>
    </row>
    <row r="73" spans="1:10" ht="12.75">
      <c r="A73" s="4">
        <v>70</v>
      </c>
      <c r="B73" s="5" t="s">
        <v>60</v>
      </c>
      <c r="C73" s="11">
        <v>865839</v>
      </c>
      <c r="D73" s="21">
        <f>ROUND(C73/$M$7,3)</f>
        <v>0.881</v>
      </c>
      <c r="E73" s="11">
        <v>815439</v>
      </c>
      <c r="F73" s="21">
        <f>ROUND(E73/$M$8,3)</f>
        <v>0.837</v>
      </c>
      <c r="G73" s="12">
        <f t="shared" si="7"/>
        <v>-50400</v>
      </c>
      <c r="H73" s="22">
        <f t="shared" si="7"/>
        <v>-0.04400000000000004</v>
      </c>
      <c r="I73" s="14">
        <f t="shared" si="8"/>
        <v>-0.0582094361653841</v>
      </c>
      <c r="J73" s="18">
        <f t="shared" si="8"/>
        <v>-0.04994324631101026</v>
      </c>
    </row>
  </sheetData>
  <sheetProtection/>
  <mergeCells count="1">
    <mergeCell ref="A1:I1"/>
  </mergeCells>
  <conditionalFormatting sqref="G4:H73">
    <cfRule type="cellIs" priority="1" dxfId="4" operator="equal" stopIfTrue="1">
      <formula>0</formula>
    </cfRule>
    <cfRule type="cellIs" priority="2" dxfId="5" operator="lessThan" stopIfTrue="1">
      <formula>0</formula>
    </cfRule>
  </conditionalFormatting>
  <conditionalFormatting sqref="I4:J73">
    <cfRule type="cellIs" priority="3" dxfId="5" operator="lessThan" stopIfTrue="1">
      <formula>0</formula>
    </cfRule>
    <cfRule type="cellIs" priority="4" dxfId="4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landscape" paperSize="9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:O1"/>
    </sheetView>
  </sheetViews>
  <sheetFormatPr defaultColWidth="9.00390625" defaultRowHeight="12.75"/>
  <sheetData>
    <row r="1" spans="1:15" ht="12.75">
      <c r="A1" s="25" t="str">
        <f>специалисты!A1:G1</f>
        <v>Доступность специализированной помощи на 1-го жителя (подчинение 1166 + ведомства)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2007-01-30T12:44:29Z</cp:lastPrinted>
  <dcterms:created xsi:type="dcterms:W3CDTF">2003-04-21T05:06:21Z</dcterms:created>
  <dcterms:modified xsi:type="dcterms:W3CDTF">2010-03-11T08:09:29Z</dcterms:modified>
  <cp:category/>
  <cp:version/>
  <cp:contentType/>
  <cp:contentStatus/>
</cp:coreProperties>
</file>