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5865" windowHeight="3480" tabRatio="416" activeTab="0"/>
  </bookViews>
  <sheets>
    <sheet name="специалисты" sheetId="1" r:id="rId1"/>
    <sheet name="графики и диаграммы" sheetId="2" r:id="rId2"/>
  </sheets>
  <definedNames>
    <definedName name="_xlnm.Print_Titles" localSheetId="0">'специалисты'!$2:$3</definedName>
    <definedName name="_xlnm.Print_Area" localSheetId="0">'специалисты'!$A$1:$J$73</definedName>
  </definedNames>
  <calcPr fullCalcOnLoad="1"/>
</workbook>
</file>

<file path=xl/sharedStrings.xml><?xml version="1.0" encoding="utf-8"?>
<sst xmlns="http://schemas.openxmlformats.org/spreadsheetml/2006/main" count="82" uniqueCount="80">
  <si>
    <t>Разница</t>
  </si>
  <si>
    <t>Всего</t>
  </si>
  <si>
    <t>Руководители учреждений и их заместители</t>
  </si>
  <si>
    <t>Терапевты - всего</t>
  </si>
  <si>
    <t>Терапевты подростковых кабинетов</t>
  </si>
  <si>
    <t>Пульмонологи</t>
  </si>
  <si>
    <t>Ревматологи</t>
  </si>
  <si>
    <t>Кардиологи</t>
  </si>
  <si>
    <t>Гастроэнтерологи</t>
  </si>
  <si>
    <t>Диетологи</t>
  </si>
  <si>
    <t>Нефрологи</t>
  </si>
  <si>
    <t>Эндокринологи</t>
  </si>
  <si>
    <t>Диабетологи</t>
  </si>
  <si>
    <t>Аллергологи-иммунологи</t>
  </si>
  <si>
    <t>Гематологи</t>
  </si>
  <si>
    <t>Инфекционисты</t>
  </si>
  <si>
    <t>Физиотерапевты</t>
  </si>
  <si>
    <t>Врачи по лечебной физкультуре</t>
  </si>
  <si>
    <t>Врачи по спортивной медицине</t>
  </si>
  <si>
    <t>Хирурги</t>
  </si>
  <si>
    <t>Сердечно-сосудистой хирургии</t>
  </si>
  <si>
    <t>Колопроктологи</t>
  </si>
  <si>
    <t>Врачи мануальной терапии</t>
  </si>
  <si>
    <t>Травматологи-ортопеды</t>
  </si>
  <si>
    <t>Урологи</t>
  </si>
  <si>
    <t>Нейрохирурги</t>
  </si>
  <si>
    <t>Эндоскописты</t>
  </si>
  <si>
    <t>Онкологи</t>
  </si>
  <si>
    <t>Радиологи</t>
  </si>
  <si>
    <t>Челюстно-лицевые хирурги</t>
  </si>
  <si>
    <t>Акушеры-гинекологи</t>
  </si>
  <si>
    <t>Педиатры - всего</t>
  </si>
  <si>
    <t>Детские хирурги</t>
  </si>
  <si>
    <t>Детские онкологи</t>
  </si>
  <si>
    <t>Детские эндокринологи</t>
  </si>
  <si>
    <t>Неонатологи</t>
  </si>
  <si>
    <t>Офтальмологи</t>
  </si>
  <si>
    <t>Отоларингологи</t>
  </si>
  <si>
    <t>Сурдологи-оториноларингологи</t>
  </si>
  <si>
    <t>Фтизиатры</t>
  </si>
  <si>
    <t>Неврологи</t>
  </si>
  <si>
    <t>Психиатры</t>
  </si>
  <si>
    <t>Психиатры детские</t>
  </si>
  <si>
    <t>Психиатры подростковые</t>
  </si>
  <si>
    <t>Наркологи</t>
  </si>
  <si>
    <t>Психотерапевты</t>
  </si>
  <si>
    <t>Сексологи</t>
  </si>
  <si>
    <t>Судебно-психиатрические эксперты</t>
  </si>
  <si>
    <t>Дерматовенерологи</t>
  </si>
  <si>
    <t>Токсикологи</t>
  </si>
  <si>
    <t>Генетики</t>
  </si>
  <si>
    <t>Гериатры</t>
  </si>
  <si>
    <t>Профпатологи</t>
  </si>
  <si>
    <t>Клинические фармакологи</t>
  </si>
  <si>
    <t>Общей практики(семейные)</t>
  </si>
  <si>
    <t>Интерны</t>
  </si>
  <si>
    <t>Стажеры</t>
  </si>
  <si>
    <t>Разница в %</t>
  </si>
  <si>
    <t>№ п.п.</t>
  </si>
  <si>
    <t>Прочие</t>
  </si>
  <si>
    <t>Стоматологи</t>
  </si>
  <si>
    <t>Наименование</t>
  </si>
  <si>
    <t>Доступность</t>
  </si>
  <si>
    <t>Доступность%</t>
  </si>
  <si>
    <t>Население</t>
  </si>
  <si>
    <t>Доступность специализированной помощи на 1-го жителя (подчинение 1166 + ведомства)</t>
  </si>
  <si>
    <t>Посещения 2007г.</t>
  </si>
  <si>
    <t xml:space="preserve"> участковые терапевты цеховых участков</t>
  </si>
  <si>
    <t xml:space="preserve"> участковы педиатры городских участков</t>
  </si>
  <si>
    <t xml:space="preserve"> участковы педиатры приписных участков</t>
  </si>
  <si>
    <t xml:space="preserve"> участковы педиатры районных участков</t>
  </si>
  <si>
    <t xml:space="preserve"> психиатры участковые</t>
  </si>
  <si>
    <t xml:space="preserve"> психиатры детские участковые</t>
  </si>
  <si>
    <t xml:space="preserve"> психиатры подростковые участковые</t>
  </si>
  <si>
    <t xml:space="preserve"> наркологи участковые</t>
  </si>
  <si>
    <t xml:space="preserve"> акушеры-гинекологи цеховых участков</t>
  </si>
  <si>
    <t>Рефлексотерапевты</t>
  </si>
  <si>
    <t>Посещения 2008г.</t>
  </si>
  <si>
    <t xml:space="preserve"> терапевты участковые </t>
  </si>
  <si>
    <t xml:space="preserve"> терапевты врачебных амбулаторий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</si>
</sst>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_ ;[Red]\-0.0\ "/>
    <numFmt numFmtId="166" formatCode="0.0%"/>
    <numFmt numFmtId="167" formatCode="0.000"/>
  </numFmts>
  <fonts count="47">
    <font>
      <sz val="10"/>
      <name val="Arial Cyr"/>
      <family val="0"/>
    </font>
    <font>
      <sz val="8"/>
      <name val="Arial Cyr"/>
      <family val="0"/>
    </font>
    <font>
      <b/>
      <sz val="14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sz val="10"/>
      <name val="Arial Cyr"/>
      <family val="2"/>
    </font>
    <font>
      <sz val="11"/>
      <color indexed="8"/>
      <name val="Arial Cyr"/>
      <family val="0"/>
    </font>
    <font>
      <sz val="8"/>
      <color indexed="8"/>
      <name val="Arial Cyr"/>
      <family val="0"/>
    </font>
    <font>
      <sz val="6"/>
      <color indexed="8"/>
      <name val="Arial Cyr"/>
      <family val="0"/>
    </font>
    <font>
      <sz val="3.5"/>
      <color indexed="8"/>
      <name val="Arial Cyr"/>
      <family val="0"/>
    </font>
    <font>
      <sz val="7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thin"/>
      <bottom style="thin"/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</borders>
  <cellStyleXfs count="65">
    <xf numFmtId="0" fontId="0" fillId="0" borderId="0" applyNumberFormat="0" applyFont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1" applyNumberFormat="0" applyFont="0" applyBorder="0" applyAlignment="0" applyProtection="0"/>
    <xf numFmtId="0" fontId="2" fillId="3" borderId="2" applyNumberFormat="0" applyBorder="0" applyProtection="0">
      <alignment horizontal="center" vertical="center" wrapText="1"/>
    </xf>
    <xf numFmtId="2" fontId="0" fillId="4" borderId="1" applyNumberFormat="0" applyFont="0" applyBorder="0" applyAlignment="0" applyProtection="0"/>
    <xf numFmtId="0" fontId="3" fillId="5" borderId="3" applyNumberFormat="0" applyBorder="0" applyProtection="0">
      <alignment horizontal="center" vertical="center"/>
    </xf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0" fillId="3" borderId="0" applyNumberFormat="0" applyFon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31" borderId="5" applyNumberFormat="0" applyAlignment="0" applyProtection="0"/>
    <xf numFmtId="0" fontId="34" fillId="31" borderId="4" applyNumberFormat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2" fontId="0" fillId="4" borderId="1" applyNumberFormat="0" applyFont="0" applyBorder="0" applyAlignment="0" applyProtection="0"/>
    <xf numFmtId="0" fontId="39" fillId="32" borderId="10" applyNumberFormat="0" applyAlignment="0" applyProtection="0"/>
    <xf numFmtId="0" fontId="40" fillId="0" borderId="0" applyNumberFormat="0" applyFill="0" applyBorder="0" applyAlignment="0" applyProtection="0"/>
    <xf numFmtId="0" fontId="41" fillId="33" borderId="0" applyNumberFormat="0" applyBorder="0" applyAlignment="0" applyProtection="0"/>
    <xf numFmtId="2" fontId="0" fillId="2" borderId="1" applyNumberFormat="0" applyFont="0" applyBorder="0" applyAlignment="0" applyProtection="0"/>
    <xf numFmtId="0" fontId="42" fillId="34" borderId="0" applyNumberFormat="0" applyBorder="0" applyAlignment="0" applyProtection="0"/>
    <xf numFmtId="2" fontId="0" fillId="3" borderId="1" applyNumberFormat="0" applyFont="0" applyBorder="0" applyAlignment="0" applyProtection="0"/>
    <xf numFmtId="0" fontId="43" fillId="0" borderId="0" applyNumberFormat="0" applyFill="0" applyBorder="0" applyAlignment="0" applyProtection="0"/>
    <xf numFmtId="0" fontId="0" fillId="35" borderId="11" applyNumberFormat="0" applyFont="0" applyAlignment="0" applyProtection="0"/>
    <xf numFmtId="0" fontId="44" fillId="0" borderId="12" applyNumberFormat="0" applyFill="0" applyAlignment="0" applyProtection="0"/>
    <xf numFmtId="0" fontId="45" fillId="0" borderId="0" applyNumberFormat="0" applyFill="0" applyBorder="0" applyAlignment="0" applyProtection="0"/>
    <xf numFmtId="0" fontId="46" fillId="36" borderId="0" applyNumberFormat="0" applyBorder="0" applyAlignment="0" applyProtection="0"/>
    <xf numFmtId="0" fontId="1" fillId="5" borderId="13" applyNumberFormat="0" applyFont="0" applyBorder="0" applyAlignment="0" applyProtection="0"/>
  </cellStyleXfs>
  <cellXfs count="34">
    <xf numFmtId="0" fontId="0" fillId="0" borderId="0" xfId="0" applyAlignment="1">
      <alignment/>
    </xf>
    <xf numFmtId="0" fontId="0" fillId="3" borderId="0" xfId="25" applyFont="1" applyAlignment="1">
      <alignment/>
    </xf>
    <xf numFmtId="0" fontId="0" fillId="3" borderId="0" xfId="25" applyFont="1" applyAlignment="1">
      <alignment horizontal="center" vertical="center"/>
    </xf>
    <xf numFmtId="0" fontId="1" fillId="3" borderId="0" xfId="25" applyFont="1" applyAlignment="1">
      <alignment horizontal="center" vertical="center"/>
    </xf>
    <xf numFmtId="0" fontId="1" fillId="2" borderId="1" xfId="15" applyNumberFormat="1" applyFont="1" applyBorder="1" applyAlignment="1">
      <alignment horizontal="center" vertical="center"/>
    </xf>
    <xf numFmtId="0" fontId="0" fillId="2" borderId="1" xfId="15" applyFont="1" applyBorder="1" applyAlignment="1">
      <alignment/>
    </xf>
    <xf numFmtId="0" fontId="1" fillId="2" borderId="14" xfId="15" applyNumberFormat="1" applyFont="1" applyBorder="1" applyAlignment="1">
      <alignment horizontal="center" vertical="center"/>
    </xf>
    <xf numFmtId="164" fontId="1" fillId="3" borderId="0" xfId="25" applyNumberFormat="1" applyFont="1" applyAlignment="1">
      <alignment horizontal="center" vertical="center"/>
    </xf>
    <xf numFmtId="164" fontId="0" fillId="3" borderId="0" xfId="25" applyNumberFormat="1" applyFont="1" applyAlignment="1">
      <alignment/>
    </xf>
    <xf numFmtId="164" fontId="0" fillId="3" borderId="0" xfId="25" applyNumberFormat="1" applyFont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5" fillId="5" borderId="15" xfId="18" applyFont="1" applyBorder="1">
      <alignment horizontal="center" vertical="center"/>
    </xf>
    <xf numFmtId="164" fontId="5" fillId="5" borderId="16" xfId="18" applyNumberFormat="1" applyFont="1" applyBorder="1">
      <alignment horizontal="center" vertical="center"/>
    </xf>
    <xf numFmtId="0" fontId="5" fillId="5" borderId="13" xfId="18" applyFont="1" applyBorder="1">
      <alignment horizontal="center" vertical="center"/>
    </xf>
    <xf numFmtId="0" fontId="6" fillId="5" borderId="16" xfId="18" applyFont="1" applyBorder="1">
      <alignment horizontal="center" vertical="center"/>
    </xf>
    <xf numFmtId="1" fontId="0" fillId="2" borderId="1" xfId="15" applyNumberFormat="1" applyFont="1" applyBorder="1" applyAlignment="1">
      <alignment/>
    </xf>
    <xf numFmtId="1" fontId="0" fillId="4" borderId="1" xfId="17" applyNumberFormat="1" applyFont="1" applyBorder="1" applyAlignment="1">
      <alignment/>
    </xf>
    <xf numFmtId="1" fontId="0" fillId="2" borderId="14" xfId="15" applyNumberFormat="1" applyFont="1" applyBorder="1" applyAlignment="1">
      <alignment/>
    </xf>
    <xf numFmtId="166" fontId="0" fillId="4" borderId="1" xfId="0" applyNumberFormat="1" applyFill="1" applyBorder="1" applyAlignment="1">
      <alignment/>
    </xf>
    <xf numFmtId="0" fontId="7" fillId="2" borderId="1" xfId="15" applyFont="1" applyBorder="1" applyAlignment="1">
      <alignment/>
    </xf>
    <xf numFmtId="1" fontId="7" fillId="2" borderId="1" xfId="15" applyNumberFormat="1" applyFont="1" applyBorder="1" applyAlignment="1">
      <alignment/>
    </xf>
    <xf numFmtId="1" fontId="7" fillId="4" borderId="1" xfId="17" applyNumberFormat="1" applyFont="1" applyBorder="1" applyAlignment="1">
      <alignment/>
    </xf>
    <xf numFmtId="166" fontId="7" fillId="4" borderId="1" xfId="0" applyNumberFormat="1" applyFont="1" applyFill="1" applyBorder="1" applyAlignment="1">
      <alignment/>
    </xf>
    <xf numFmtId="0" fontId="4" fillId="3" borderId="0" xfId="16" applyFont="1" applyBorder="1">
      <alignment horizontal="center" vertical="center" wrapText="1"/>
    </xf>
    <xf numFmtId="164" fontId="5" fillId="5" borderId="17" xfId="18" applyNumberFormat="1" applyFont="1" applyBorder="1">
      <alignment horizontal="center" vertical="center"/>
    </xf>
    <xf numFmtId="0" fontId="5" fillId="5" borderId="18" xfId="18" applyFont="1" applyBorder="1">
      <alignment horizontal="center" vertical="center"/>
    </xf>
    <xf numFmtId="0" fontId="0" fillId="3" borderId="19" xfId="25" applyFont="1" applyBorder="1" applyAlignment="1">
      <alignment/>
    </xf>
    <xf numFmtId="167" fontId="0" fillId="2" borderId="1" xfId="15" applyNumberFormat="1" applyFont="1" applyBorder="1" applyAlignment="1">
      <alignment/>
    </xf>
    <xf numFmtId="167" fontId="7" fillId="4" borderId="1" xfId="17" applyNumberFormat="1" applyFont="1" applyBorder="1" applyAlignment="1">
      <alignment/>
    </xf>
    <xf numFmtId="0" fontId="5" fillId="5" borderId="18" xfId="0" applyFont="1" applyFill="1" applyBorder="1" applyAlignment="1">
      <alignment horizontal="center" vertical="center"/>
    </xf>
    <xf numFmtId="0" fontId="5" fillId="5" borderId="19" xfId="0" applyFont="1" applyFill="1" applyBorder="1" applyAlignment="1">
      <alignment horizontal="center" vertical="center"/>
    </xf>
    <xf numFmtId="0" fontId="0" fillId="3" borderId="18" xfId="25" applyFont="1" applyBorder="1" applyAlignment="1">
      <alignment/>
    </xf>
    <xf numFmtId="0" fontId="4" fillId="3" borderId="2" xfId="16" applyFont="1" applyBorder="1">
      <alignment horizontal="center" vertical="center" wrapText="1"/>
    </xf>
    <xf numFmtId="0" fontId="0" fillId="0" borderId="0" xfId="0" applyAlignment="1">
      <alignment horizontal="center" vertical="center"/>
    </xf>
  </cellXfs>
  <cellStyles count="51">
    <cellStyle name="Normal" xfId="0"/>
    <cellStyle name="1 белый" xfId="15"/>
    <cellStyle name="1 заголовок" xfId="16"/>
    <cellStyle name="1 зелёный" xfId="17"/>
    <cellStyle name="2 шапка" xfId="18"/>
    <cellStyle name="20% - Акцент1" xfId="19"/>
    <cellStyle name="20% - Акцент2" xfId="20"/>
    <cellStyle name="20% - Акцент3" xfId="21"/>
    <cellStyle name="20% - Акцент4" xfId="22"/>
    <cellStyle name="20% - Акцент5" xfId="23"/>
    <cellStyle name="20% - Акцент6" xfId="24"/>
    <cellStyle name="3 жёлтый" xfId="25"/>
    <cellStyle name="40% - Акцент1" xfId="26"/>
    <cellStyle name="40% - Акцент2" xfId="27"/>
    <cellStyle name="40% - Акцент3" xfId="28"/>
    <cellStyle name="40% - Акцент4" xfId="29"/>
    <cellStyle name="40% - Акцент5" xfId="30"/>
    <cellStyle name="40% - Акцент6" xfId="31"/>
    <cellStyle name="60% - Акцент1" xfId="32"/>
    <cellStyle name="60% - Акцент2" xfId="33"/>
    <cellStyle name="60% - Акцент3" xfId="34"/>
    <cellStyle name="60% - Акцент4" xfId="35"/>
    <cellStyle name="60% - Акцент5" xfId="36"/>
    <cellStyle name="60% - Акцент6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Ввод " xfId="44"/>
    <cellStyle name="Вывод" xfId="45"/>
    <cellStyle name="Вычисление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итоги (зелёный)" xfId="52"/>
    <cellStyle name="Контрольная ячейка" xfId="53"/>
    <cellStyle name="Название" xfId="54"/>
    <cellStyle name="Нейтральный" xfId="55"/>
    <cellStyle name="нормальный (белый)" xfId="56"/>
    <cellStyle name="Плохой" xfId="57"/>
    <cellStyle name="подложка (светло-жёлтый)" xfId="58"/>
    <cellStyle name="Пояснение" xfId="59"/>
    <cellStyle name="Примечание" xfId="60"/>
    <cellStyle name="Связанная ячейка" xfId="61"/>
    <cellStyle name="Текст предупреждения" xfId="62"/>
    <cellStyle name="Хороший" xfId="63"/>
    <cellStyle name="шапка (светло-серый)" xfId="64"/>
  </cellStyles>
  <dxfs count="6">
    <dxf>
      <font>
        <color indexed="22"/>
      </font>
    </dxf>
    <dxf>
      <font>
        <color indexed="10"/>
      </font>
    </dxf>
    <dxf>
      <font>
        <color indexed="10"/>
      </font>
    </dxf>
    <dxf>
      <font>
        <color indexed="22"/>
      </font>
    </dxf>
    <dxf>
      <font>
        <color rgb="FFC0C0C0"/>
      </font>
      <border/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99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95"/>
          <c:y val="0.00775"/>
          <c:w val="0.981"/>
          <c:h val="0.9845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специалисты!$B$4:$B$73</c:f>
              <c:strCache>
                <c:ptCount val="70"/>
                <c:pt idx="0">
                  <c:v>Всего</c:v>
                </c:pt>
                <c:pt idx="1">
                  <c:v>Руководители учреждений и их заместители</c:v>
                </c:pt>
                <c:pt idx="2">
                  <c:v>Терапевты - всего</c:v>
                </c:pt>
                <c:pt idx="3">
                  <c:v> терапевты участковые </c:v>
                </c:pt>
                <c:pt idx="4">
                  <c:v> терапевты врачебных амбулаторий</c:v>
                </c:pt>
                <c:pt idx="5">
                  <c:v> участковые терапевты цеховых участков</c:v>
                </c:pt>
                <c:pt idx="6">
                  <c:v>Терапевты подростковых кабинетов</c:v>
                </c:pt>
                <c:pt idx="7">
                  <c:v>Пульмонологи</c:v>
                </c:pt>
                <c:pt idx="8">
                  <c:v>Ревматологи</c:v>
                </c:pt>
                <c:pt idx="9">
                  <c:v>Кардиологи</c:v>
                </c:pt>
                <c:pt idx="10">
                  <c:v>Гастроэнтерологи</c:v>
                </c:pt>
                <c:pt idx="11">
                  <c:v>Диетологи</c:v>
                </c:pt>
                <c:pt idx="12">
                  <c:v>Нефрологи</c:v>
                </c:pt>
                <c:pt idx="13">
                  <c:v>Эндокринологи</c:v>
                </c:pt>
                <c:pt idx="14">
                  <c:v>Диабетологи</c:v>
                </c:pt>
                <c:pt idx="15">
                  <c:v>Аллергологи-иммунологи</c:v>
                </c:pt>
                <c:pt idx="16">
                  <c:v>Гематологи</c:v>
                </c:pt>
                <c:pt idx="17">
                  <c:v>Инфекционисты</c:v>
                </c:pt>
                <c:pt idx="18">
                  <c:v>Физиотерапевты</c:v>
                </c:pt>
                <c:pt idx="19">
                  <c:v>Врачи по лечебной физкультуре</c:v>
                </c:pt>
                <c:pt idx="20">
                  <c:v>Врачи по спортивной медицине</c:v>
                </c:pt>
                <c:pt idx="21">
                  <c:v>Хирурги</c:v>
                </c:pt>
                <c:pt idx="22">
                  <c:v>Сердечно-сосудистой хирургии</c:v>
                </c:pt>
                <c:pt idx="23">
                  <c:v>Колопроктологи</c:v>
                </c:pt>
                <c:pt idx="24">
                  <c:v>Травматологи-ортопеды</c:v>
                </c:pt>
                <c:pt idx="25">
                  <c:v>Врачи мануальной терапии</c:v>
                </c:pt>
                <c:pt idx="26">
                  <c:v>Урологи</c:v>
                </c:pt>
                <c:pt idx="27">
                  <c:v>Нейрохирурги</c:v>
                </c:pt>
                <c:pt idx="28">
                  <c:v>Эндоскописты</c:v>
                </c:pt>
                <c:pt idx="29">
                  <c:v>Онкологи</c:v>
                </c:pt>
                <c:pt idx="30">
                  <c:v>Радиологи</c:v>
                </c:pt>
                <c:pt idx="31">
                  <c:v>Челюстно-лицевые хирурги</c:v>
                </c:pt>
                <c:pt idx="32">
                  <c:v>Акушеры-гинекологи</c:v>
                </c:pt>
                <c:pt idx="33">
                  <c:v> акушеры-гинекологи цеховых участков</c:v>
                </c:pt>
                <c:pt idx="34">
                  <c:v>Педиатры - всего</c:v>
                </c:pt>
                <c:pt idx="35">
                  <c:v> участковы педиатры городских участков</c:v>
                </c:pt>
                <c:pt idx="36">
                  <c:v> участковы педиатры приписных участков</c:v>
                </c:pt>
                <c:pt idx="37">
                  <c:v> участковы педиатры районных участков</c:v>
                </c:pt>
                <c:pt idx="38">
                  <c:v>Детские хирурги</c:v>
                </c:pt>
                <c:pt idx="39">
                  <c:v>Детские онкологи</c:v>
                </c:pt>
                <c:pt idx="40">
                  <c:v>Детские эндокринологи</c:v>
                </c:pt>
                <c:pt idx="41">
                  <c:v>Неонатологи</c:v>
                </c:pt>
                <c:pt idx="42">
                  <c:v>Офтальмологи</c:v>
                </c:pt>
                <c:pt idx="43">
                  <c:v>Отоларингологи</c:v>
                </c:pt>
                <c:pt idx="44">
                  <c:v>Сурдологи-оториноларингологи</c:v>
                </c:pt>
                <c:pt idx="45">
                  <c:v>Фтизиатры</c:v>
                </c:pt>
                <c:pt idx="46">
                  <c:v>Неврологи</c:v>
                </c:pt>
                <c:pt idx="47">
                  <c:v>Психиатры</c:v>
                </c:pt>
                <c:pt idx="48">
                  <c:v> психиатры участковые</c:v>
                </c:pt>
                <c:pt idx="49">
                  <c:v>Психиатры детские</c:v>
                </c:pt>
                <c:pt idx="50">
                  <c:v> психиатры детские участковые</c:v>
                </c:pt>
                <c:pt idx="51">
                  <c:v>Психиатры подростковые</c:v>
                </c:pt>
                <c:pt idx="52">
                  <c:v> психиатры подростковые участковые</c:v>
                </c:pt>
                <c:pt idx="53">
                  <c:v>Наркологи</c:v>
                </c:pt>
                <c:pt idx="54">
                  <c:v> наркологи участковые</c:v>
                </c:pt>
                <c:pt idx="55">
                  <c:v>Психотерапевты</c:v>
                </c:pt>
                <c:pt idx="56">
                  <c:v>Сексологи</c:v>
                </c:pt>
                <c:pt idx="57">
                  <c:v>Судебно-психиатрические эксперты</c:v>
                </c:pt>
                <c:pt idx="58">
                  <c:v>Дерматовенерологи</c:v>
                </c:pt>
                <c:pt idx="59">
                  <c:v>Токсикологи</c:v>
                </c:pt>
                <c:pt idx="60">
                  <c:v>Генетики</c:v>
                </c:pt>
                <c:pt idx="61">
                  <c:v>Гериатры</c:v>
                </c:pt>
                <c:pt idx="62">
                  <c:v>Профпатологи</c:v>
                </c:pt>
                <c:pt idx="63">
                  <c:v>Клинические фармакологи</c:v>
                </c:pt>
                <c:pt idx="64">
                  <c:v>Рефлексотерапевты</c:v>
                </c:pt>
                <c:pt idx="65">
                  <c:v>Общей практики(семейные)</c:v>
                </c:pt>
                <c:pt idx="66">
                  <c:v>Интерны</c:v>
                </c:pt>
                <c:pt idx="67">
                  <c:v>Стажеры</c:v>
                </c:pt>
                <c:pt idx="68">
                  <c:v>Прочие</c:v>
                </c:pt>
                <c:pt idx="69">
                  <c:v>Стоматологи</c:v>
                </c:pt>
              </c:strCache>
            </c:strRef>
          </c:cat>
          <c:val>
            <c:numRef>
              <c:f>специалисты!$G$4:$G$73</c:f>
              <c:numCache>
                <c:ptCount val="70"/>
                <c:pt idx="0">
                  <c:v>160701</c:v>
                </c:pt>
                <c:pt idx="1">
                  <c:v>0</c:v>
                </c:pt>
                <c:pt idx="2">
                  <c:v>8305</c:v>
                </c:pt>
                <c:pt idx="3">
                  <c:v>95573</c:v>
                </c:pt>
                <c:pt idx="4">
                  <c:v>-5755</c:v>
                </c:pt>
                <c:pt idx="5">
                  <c:v>-4739</c:v>
                </c:pt>
                <c:pt idx="6">
                  <c:v>-538</c:v>
                </c:pt>
                <c:pt idx="7">
                  <c:v>1053</c:v>
                </c:pt>
                <c:pt idx="8">
                  <c:v>2695</c:v>
                </c:pt>
                <c:pt idx="9">
                  <c:v>2215</c:v>
                </c:pt>
                <c:pt idx="10">
                  <c:v>359</c:v>
                </c:pt>
                <c:pt idx="11">
                  <c:v>0</c:v>
                </c:pt>
                <c:pt idx="12">
                  <c:v>-1117</c:v>
                </c:pt>
                <c:pt idx="13">
                  <c:v>17856</c:v>
                </c:pt>
                <c:pt idx="14">
                  <c:v>756</c:v>
                </c:pt>
                <c:pt idx="15">
                  <c:v>-1361</c:v>
                </c:pt>
                <c:pt idx="16">
                  <c:v>-2034</c:v>
                </c:pt>
                <c:pt idx="17">
                  <c:v>2445</c:v>
                </c:pt>
                <c:pt idx="18">
                  <c:v>-9874</c:v>
                </c:pt>
                <c:pt idx="19">
                  <c:v>-1411</c:v>
                </c:pt>
                <c:pt idx="20">
                  <c:v>880</c:v>
                </c:pt>
                <c:pt idx="21">
                  <c:v>20796</c:v>
                </c:pt>
                <c:pt idx="22">
                  <c:v>907</c:v>
                </c:pt>
                <c:pt idx="23">
                  <c:v>1088</c:v>
                </c:pt>
                <c:pt idx="24">
                  <c:v>2485</c:v>
                </c:pt>
                <c:pt idx="25">
                  <c:v>-287</c:v>
                </c:pt>
                <c:pt idx="26">
                  <c:v>13707</c:v>
                </c:pt>
                <c:pt idx="27">
                  <c:v>1457</c:v>
                </c:pt>
                <c:pt idx="28">
                  <c:v>66</c:v>
                </c:pt>
                <c:pt idx="29">
                  <c:v>-4526</c:v>
                </c:pt>
                <c:pt idx="30">
                  <c:v>0</c:v>
                </c:pt>
                <c:pt idx="31">
                  <c:v>0</c:v>
                </c:pt>
                <c:pt idx="32">
                  <c:v>-3925</c:v>
                </c:pt>
                <c:pt idx="33">
                  <c:v>0</c:v>
                </c:pt>
                <c:pt idx="34">
                  <c:v>-18839</c:v>
                </c:pt>
                <c:pt idx="35">
                  <c:v>-3567</c:v>
                </c:pt>
                <c:pt idx="36">
                  <c:v>-5882</c:v>
                </c:pt>
                <c:pt idx="37">
                  <c:v>-1151</c:v>
                </c:pt>
                <c:pt idx="38">
                  <c:v>4575</c:v>
                </c:pt>
                <c:pt idx="39">
                  <c:v>-627</c:v>
                </c:pt>
                <c:pt idx="40">
                  <c:v>635</c:v>
                </c:pt>
                <c:pt idx="41">
                  <c:v>0</c:v>
                </c:pt>
                <c:pt idx="42">
                  <c:v>8986</c:v>
                </c:pt>
                <c:pt idx="43">
                  <c:v>1050</c:v>
                </c:pt>
                <c:pt idx="44">
                  <c:v>-761</c:v>
                </c:pt>
                <c:pt idx="45">
                  <c:v>-814</c:v>
                </c:pt>
                <c:pt idx="46">
                  <c:v>27976</c:v>
                </c:pt>
                <c:pt idx="47">
                  <c:v>17374</c:v>
                </c:pt>
                <c:pt idx="48">
                  <c:v>-1455</c:v>
                </c:pt>
                <c:pt idx="49">
                  <c:v>-6280</c:v>
                </c:pt>
                <c:pt idx="50">
                  <c:v>-2145</c:v>
                </c:pt>
                <c:pt idx="51">
                  <c:v>2267</c:v>
                </c:pt>
                <c:pt idx="52">
                  <c:v>403</c:v>
                </c:pt>
                <c:pt idx="53">
                  <c:v>9608</c:v>
                </c:pt>
                <c:pt idx="54">
                  <c:v>0</c:v>
                </c:pt>
                <c:pt idx="55">
                  <c:v>-1281</c:v>
                </c:pt>
                <c:pt idx="56">
                  <c:v>-1140</c:v>
                </c:pt>
                <c:pt idx="57">
                  <c:v>-49</c:v>
                </c:pt>
                <c:pt idx="58">
                  <c:v>26361</c:v>
                </c:pt>
                <c:pt idx="59">
                  <c:v>0</c:v>
                </c:pt>
                <c:pt idx="60">
                  <c:v>1174</c:v>
                </c:pt>
                <c:pt idx="61">
                  <c:v>0</c:v>
                </c:pt>
                <c:pt idx="62">
                  <c:v>647</c:v>
                </c:pt>
                <c:pt idx="63">
                  <c:v>0</c:v>
                </c:pt>
                <c:pt idx="64">
                  <c:v>1541</c:v>
                </c:pt>
                <c:pt idx="65">
                  <c:v>51520</c:v>
                </c:pt>
                <c:pt idx="66">
                  <c:v>0</c:v>
                </c:pt>
                <c:pt idx="67">
                  <c:v>0</c:v>
                </c:pt>
                <c:pt idx="68">
                  <c:v>-4455</c:v>
                </c:pt>
                <c:pt idx="69">
                  <c:v>-10764</c:v>
                </c:pt>
              </c:numCache>
            </c:numRef>
          </c:val>
        </c:ser>
        <c:axId val="66684480"/>
        <c:axId val="63289409"/>
      </c:barChart>
      <c:catAx>
        <c:axId val="66684480"/>
        <c:scaling>
          <c:orientation val="maxMin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289409"/>
        <c:crosses val="autoZero"/>
        <c:auto val="0"/>
        <c:lblOffset val="0"/>
        <c:tickLblSkip val="1"/>
        <c:noMultiLvlLbl val="0"/>
      </c:catAx>
      <c:valAx>
        <c:axId val="63289409"/>
        <c:scaling>
          <c:orientation val="minMax"/>
        </c:scaling>
        <c:axPos val="t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684480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bar"/>
        <c:grouping val="clustered"/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9999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 rtl="1">
                    <a:defRPr lang="en-US" cap="none" sz="7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 rtl="1">
                  <a:defRPr lang="en-US" cap="none" sz="7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#REF!</c:f>
              <c:numCache>
                <c:ptCount val="1"/>
                <c:pt idx="0">
                  <c:v>1</c:v>
                </c:pt>
              </c:numCache>
            </c:numRef>
          </c:cat>
          <c:val>
            <c:numRef>
              <c:f>#REF!</c:f>
              <c:numCache>
                <c:ptCount val="1"/>
                <c:pt idx="0">
                  <c:v>1</c:v>
                </c:pt>
              </c:numCache>
            </c:numRef>
          </c:val>
        </c:ser>
        <c:axId val="32733770"/>
        <c:axId val="26168475"/>
      </c:barChart>
      <c:catAx>
        <c:axId val="32733770"/>
        <c:scaling>
          <c:orientation val="maxMin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168475"/>
        <c:crosses val="autoZero"/>
        <c:auto val="0"/>
        <c:lblOffset val="100"/>
        <c:tickLblSkip val="1"/>
        <c:noMultiLvlLbl val="0"/>
      </c:catAx>
      <c:valAx>
        <c:axId val="26168475"/>
        <c:scaling>
          <c:orientation val="minMax"/>
        </c:scaling>
        <c:axPos val="t"/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733770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3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1</xdr:row>
      <xdr:rowOff>28575</xdr:rowOff>
    </xdr:from>
    <xdr:to>
      <xdr:col>14</xdr:col>
      <xdr:colOff>581025</xdr:colOff>
      <xdr:row>75</xdr:row>
      <xdr:rowOff>123825</xdr:rowOff>
    </xdr:to>
    <xdr:graphicFrame>
      <xdr:nvGraphicFramePr>
        <xdr:cNvPr id="1" name="Chart 10"/>
        <xdr:cNvGraphicFramePr/>
      </xdr:nvGraphicFramePr>
      <xdr:xfrm>
        <a:off x="104775" y="190500"/>
        <a:ext cx="10077450" cy="10944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60</xdr:row>
      <xdr:rowOff>0</xdr:rowOff>
    </xdr:from>
    <xdr:to>
      <xdr:col>9</xdr:col>
      <xdr:colOff>600075</xdr:colOff>
      <xdr:row>60</xdr:row>
      <xdr:rowOff>0</xdr:rowOff>
    </xdr:to>
    <xdr:graphicFrame>
      <xdr:nvGraphicFramePr>
        <xdr:cNvPr id="2" name="Chart 12"/>
        <xdr:cNvGraphicFramePr/>
      </xdr:nvGraphicFramePr>
      <xdr:xfrm>
        <a:off x="85725" y="9229725"/>
        <a:ext cx="66865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tabSelected="1" zoomScalePageLayoutView="0" workbookViewId="0" topLeftCell="A1">
      <selection activeCell="J4" sqref="J4"/>
    </sheetView>
  </sheetViews>
  <sheetFormatPr defaultColWidth="9.00390625" defaultRowHeight="12.75"/>
  <cols>
    <col min="1" max="1" width="6.00390625" style="1" customWidth="1"/>
    <col min="2" max="2" width="40.25390625" style="1" bestFit="1" customWidth="1"/>
    <col min="3" max="3" width="12.625" style="8" customWidth="1"/>
    <col min="4" max="4" width="10.25390625" style="8" customWidth="1"/>
    <col min="5" max="5" width="12.375" style="8" customWidth="1"/>
    <col min="6" max="6" width="11.25390625" style="8" customWidth="1"/>
    <col min="7" max="7" width="10.75390625" style="1" customWidth="1"/>
    <col min="8" max="8" width="9.875" style="1" customWidth="1"/>
    <col min="9" max="9" width="8.625" style="1" customWidth="1"/>
    <col min="10" max="10" width="9.625" style="1" customWidth="1"/>
    <col min="11" max="16384" width="9.125" style="1" customWidth="1"/>
  </cols>
  <sheetData>
    <row r="1" spans="1:10" ht="36" customHeight="1">
      <c r="A1" s="32" t="s">
        <v>65</v>
      </c>
      <c r="B1" s="32"/>
      <c r="C1" s="32"/>
      <c r="D1" s="32"/>
      <c r="E1" s="32"/>
      <c r="F1" s="32"/>
      <c r="G1" s="32"/>
      <c r="H1" s="32"/>
      <c r="I1" s="32"/>
      <c r="J1" s="23"/>
    </row>
    <row r="2" spans="1:12" s="2" customFormat="1" ht="12.75">
      <c r="A2" s="11" t="s">
        <v>58</v>
      </c>
      <c r="B2" s="14" t="s">
        <v>61</v>
      </c>
      <c r="C2" s="12" t="s">
        <v>66</v>
      </c>
      <c r="D2" s="12" t="s">
        <v>62</v>
      </c>
      <c r="E2" s="12" t="s">
        <v>77</v>
      </c>
      <c r="F2" s="24" t="s">
        <v>62</v>
      </c>
      <c r="G2" s="13" t="s">
        <v>0</v>
      </c>
      <c r="H2" s="25" t="s">
        <v>62</v>
      </c>
      <c r="I2" s="29" t="s">
        <v>57</v>
      </c>
      <c r="J2" s="30" t="s">
        <v>63</v>
      </c>
      <c r="L2" s="2" t="s">
        <v>64</v>
      </c>
    </row>
    <row r="3" spans="1:10" s="2" customFormat="1" ht="3" customHeight="1">
      <c r="A3" s="3"/>
      <c r="B3" s="3"/>
      <c r="C3" s="7"/>
      <c r="D3" s="7"/>
      <c r="E3" s="9"/>
      <c r="F3" s="9"/>
      <c r="I3" s="10"/>
      <c r="J3" s="10"/>
    </row>
    <row r="4" spans="1:13" ht="13.5" customHeight="1">
      <c r="A4" s="4">
        <v>1</v>
      </c>
      <c r="B4" s="19" t="s">
        <v>1</v>
      </c>
      <c r="C4" s="20">
        <v>8776933</v>
      </c>
      <c r="D4" s="27">
        <v>8.834</v>
      </c>
      <c r="E4" s="20">
        <v>8937634</v>
      </c>
      <c r="F4" s="27">
        <f>ROUND(E4/$M$7,3)</f>
        <v>9.09</v>
      </c>
      <c r="G4" s="21">
        <f>E4-C4</f>
        <v>160701</v>
      </c>
      <c r="H4" s="28">
        <f>F4-D4</f>
        <v>0.2560000000000002</v>
      </c>
      <c r="I4" s="22">
        <f>IF(C4=0,0,G4/C4)</f>
        <v>0.018309470973516602</v>
      </c>
      <c r="J4" s="22">
        <f>IF(D4=0,0,H4/D4)</f>
        <v>0.028978944985284156</v>
      </c>
      <c r="L4" s="26">
        <v>2005</v>
      </c>
      <c r="M4" s="26">
        <v>1019040</v>
      </c>
    </row>
    <row r="5" spans="1:13" ht="12.75">
      <c r="A5" s="4">
        <f aca="true" t="shared" si="0" ref="A5:A68">A4+1</f>
        <v>2</v>
      </c>
      <c r="B5" s="5" t="s">
        <v>2</v>
      </c>
      <c r="C5" s="15"/>
      <c r="D5" s="27"/>
      <c r="E5" s="15"/>
      <c r="F5" s="27">
        <f aca="true" t="shared" si="1" ref="F5:F68">ROUND(E5/$M$7,3)</f>
        <v>0</v>
      </c>
      <c r="G5" s="16">
        <f aca="true" t="shared" si="2" ref="G5:G68">E5-C5</f>
        <v>0</v>
      </c>
      <c r="H5" s="28">
        <f aca="true" t="shared" si="3" ref="H5:H68">F5-D5</f>
        <v>0</v>
      </c>
      <c r="I5" s="18">
        <f aca="true" t="shared" si="4" ref="I5:I68">IF(C5=0,0,G5/C5)</f>
        <v>0</v>
      </c>
      <c r="J5" s="22">
        <f aca="true" t="shared" si="5" ref="J5:J68">IF(D5=0,0,H5/D5)</f>
        <v>0</v>
      </c>
      <c r="L5" s="26">
        <v>2006</v>
      </c>
      <c r="M5" s="26">
        <v>1005871</v>
      </c>
    </row>
    <row r="6" spans="1:13" ht="12.75">
      <c r="A6" s="4">
        <f t="shared" si="0"/>
        <v>3</v>
      </c>
      <c r="B6" s="5" t="s">
        <v>3</v>
      </c>
      <c r="C6" s="15">
        <v>1932870</v>
      </c>
      <c r="D6" s="27">
        <v>1.945</v>
      </c>
      <c r="E6" s="15">
        <v>1941175</v>
      </c>
      <c r="F6" s="27">
        <f t="shared" si="1"/>
        <v>1.974</v>
      </c>
      <c r="G6" s="16">
        <f t="shared" si="2"/>
        <v>8305</v>
      </c>
      <c r="H6" s="28">
        <f t="shared" si="3"/>
        <v>0.028999999999999915</v>
      </c>
      <c r="I6" s="18">
        <f t="shared" si="4"/>
        <v>0.004296719386197727</v>
      </c>
      <c r="J6" s="22">
        <f t="shared" si="5"/>
        <v>0.01491002570694083</v>
      </c>
      <c r="L6" s="26">
        <v>2007</v>
      </c>
      <c r="M6" s="26">
        <v>993514</v>
      </c>
    </row>
    <row r="7" spans="1:13" ht="12.75">
      <c r="A7" s="4">
        <f>A6+1</f>
        <v>4</v>
      </c>
      <c r="B7" s="5" t="s">
        <v>78</v>
      </c>
      <c r="C7" s="15">
        <v>1535096</v>
      </c>
      <c r="D7" s="27">
        <v>1.545</v>
      </c>
      <c r="E7" s="15">
        <v>1630669</v>
      </c>
      <c r="F7" s="27">
        <f t="shared" si="1"/>
        <v>1.658</v>
      </c>
      <c r="G7" s="16">
        <f t="shared" si="2"/>
        <v>95573</v>
      </c>
      <c r="H7" s="28">
        <f t="shared" si="3"/>
        <v>0.11299999999999999</v>
      </c>
      <c r="I7" s="18">
        <f t="shared" si="4"/>
        <v>0.06225864701621266</v>
      </c>
      <c r="J7" s="22">
        <f t="shared" si="5"/>
        <v>0.07313915857605177</v>
      </c>
      <c r="L7" s="31">
        <v>2008</v>
      </c>
      <c r="M7" s="1">
        <v>983227</v>
      </c>
    </row>
    <row r="8" spans="1:10" ht="12.75">
      <c r="A8" s="4">
        <f t="shared" si="0"/>
        <v>5</v>
      </c>
      <c r="B8" s="5" t="s">
        <v>79</v>
      </c>
      <c r="C8" s="15">
        <v>44449</v>
      </c>
      <c r="D8" s="27">
        <v>0.045</v>
      </c>
      <c r="E8" s="15">
        <v>38694</v>
      </c>
      <c r="F8" s="27">
        <f t="shared" si="1"/>
        <v>0.039</v>
      </c>
      <c r="G8" s="16">
        <f t="shared" si="2"/>
        <v>-5755</v>
      </c>
      <c r="H8" s="28">
        <f t="shared" si="3"/>
        <v>-0.005999999999999998</v>
      </c>
      <c r="I8" s="18">
        <f t="shared" si="4"/>
        <v>-0.12947422889153862</v>
      </c>
      <c r="J8" s="22">
        <f t="shared" si="5"/>
        <v>-0.1333333333333333</v>
      </c>
    </row>
    <row r="9" spans="1:10" ht="12.75">
      <c r="A9" s="4">
        <f t="shared" si="0"/>
        <v>6</v>
      </c>
      <c r="B9" s="5" t="s">
        <v>67</v>
      </c>
      <c r="C9" s="15">
        <v>26012</v>
      </c>
      <c r="D9" s="27">
        <v>0.026</v>
      </c>
      <c r="E9" s="15">
        <v>21273</v>
      </c>
      <c r="F9" s="27">
        <f t="shared" si="1"/>
        <v>0.022</v>
      </c>
      <c r="G9" s="16">
        <f t="shared" si="2"/>
        <v>-4739</v>
      </c>
      <c r="H9" s="28">
        <f t="shared" si="3"/>
        <v>-0.004</v>
      </c>
      <c r="I9" s="18">
        <f t="shared" si="4"/>
        <v>-0.18218514531754576</v>
      </c>
      <c r="J9" s="22">
        <f t="shared" si="5"/>
        <v>-0.15384615384615385</v>
      </c>
    </row>
    <row r="10" spans="1:10" ht="12.75">
      <c r="A10" s="4">
        <f t="shared" si="0"/>
        <v>7</v>
      </c>
      <c r="B10" s="5" t="s">
        <v>4</v>
      </c>
      <c r="C10" s="15">
        <v>10836</v>
      </c>
      <c r="D10" s="27">
        <v>0.011</v>
      </c>
      <c r="E10" s="15">
        <v>10298</v>
      </c>
      <c r="F10" s="27">
        <f t="shared" si="1"/>
        <v>0.01</v>
      </c>
      <c r="G10" s="16">
        <f t="shared" si="2"/>
        <v>-538</v>
      </c>
      <c r="H10" s="28">
        <f t="shared" si="3"/>
        <v>-0.0009999999999999992</v>
      </c>
      <c r="I10" s="18">
        <f t="shared" si="4"/>
        <v>-0.04964931709117756</v>
      </c>
      <c r="J10" s="22">
        <f t="shared" si="5"/>
        <v>-0.09090909090909084</v>
      </c>
    </row>
    <row r="11" spans="1:10" ht="12.75">
      <c r="A11" s="4">
        <f t="shared" si="0"/>
        <v>8</v>
      </c>
      <c r="B11" s="5" t="s">
        <v>5</v>
      </c>
      <c r="C11" s="15">
        <v>10450</v>
      </c>
      <c r="D11" s="27">
        <v>0.011</v>
      </c>
      <c r="E11" s="15">
        <v>11503</v>
      </c>
      <c r="F11" s="27">
        <f t="shared" si="1"/>
        <v>0.012</v>
      </c>
      <c r="G11" s="16">
        <f t="shared" si="2"/>
        <v>1053</v>
      </c>
      <c r="H11" s="28">
        <f t="shared" si="3"/>
        <v>0.0010000000000000009</v>
      </c>
      <c r="I11" s="18">
        <f t="shared" si="4"/>
        <v>0.10076555023923445</v>
      </c>
      <c r="J11" s="22">
        <f t="shared" si="5"/>
        <v>0.090909090909091</v>
      </c>
    </row>
    <row r="12" spans="1:10" ht="12.75">
      <c r="A12" s="4">
        <f t="shared" si="0"/>
        <v>9</v>
      </c>
      <c r="B12" s="5" t="s">
        <v>6</v>
      </c>
      <c r="C12" s="15">
        <v>20485</v>
      </c>
      <c r="D12" s="27">
        <v>0.021</v>
      </c>
      <c r="E12" s="15">
        <v>23180</v>
      </c>
      <c r="F12" s="27">
        <f t="shared" si="1"/>
        <v>0.024</v>
      </c>
      <c r="G12" s="16">
        <f t="shared" si="2"/>
        <v>2695</v>
      </c>
      <c r="H12" s="28">
        <f t="shared" si="3"/>
        <v>0.002999999999999999</v>
      </c>
      <c r="I12" s="18">
        <f t="shared" si="4"/>
        <v>0.13155967781303393</v>
      </c>
      <c r="J12" s="22">
        <f t="shared" si="5"/>
        <v>0.14285714285714282</v>
      </c>
    </row>
    <row r="13" spans="1:10" ht="12.75">
      <c r="A13" s="4">
        <f t="shared" si="0"/>
        <v>10</v>
      </c>
      <c r="B13" s="5" t="s">
        <v>7</v>
      </c>
      <c r="C13" s="15">
        <v>117719</v>
      </c>
      <c r="D13" s="27">
        <v>0.118</v>
      </c>
      <c r="E13" s="15">
        <v>119934</v>
      </c>
      <c r="F13" s="27">
        <f t="shared" si="1"/>
        <v>0.122</v>
      </c>
      <c r="G13" s="16">
        <f t="shared" si="2"/>
        <v>2215</v>
      </c>
      <c r="H13" s="28">
        <f t="shared" si="3"/>
        <v>0.0040000000000000036</v>
      </c>
      <c r="I13" s="18">
        <f t="shared" si="4"/>
        <v>0.01881599401965698</v>
      </c>
      <c r="J13" s="22">
        <f t="shared" si="5"/>
        <v>0.0338983050847458</v>
      </c>
    </row>
    <row r="14" spans="1:10" ht="12.75">
      <c r="A14" s="4">
        <f t="shared" si="0"/>
        <v>11</v>
      </c>
      <c r="B14" s="5" t="s">
        <v>8</v>
      </c>
      <c r="C14" s="15">
        <v>21331</v>
      </c>
      <c r="D14" s="27">
        <v>0.021</v>
      </c>
      <c r="E14" s="15">
        <v>21690</v>
      </c>
      <c r="F14" s="27">
        <f t="shared" si="1"/>
        <v>0.022</v>
      </c>
      <c r="G14" s="16">
        <f t="shared" si="2"/>
        <v>359</v>
      </c>
      <c r="H14" s="28">
        <f t="shared" si="3"/>
        <v>0.0009999999999999974</v>
      </c>
      <c r="I14" s="18">
        <f t="shared" si="4"/>
        <v>0.016829965777506915</v>
      </c>
      <c r="J14" s="22">
        <f t="shared" si="5"/>
        <v>0.04761904761904749</v>
      </c>
    </row>
    <row r="15" spans="1:10" ht="12.75">
      <c r="A15" s="4">
        <f t="shared" si="0"/>
        <v>12</v>
      </c>
      <c r="B15" s="5" t="s">
        <v>9</v>
      </c>
      <c r="C15" s="15"/>
      <c r="D15" s="27">
        <v>0</v>
      </c>
      <c r="E15" s="15"/>
      <c r="F15" s="27">
        <f t="shared" si="1"/>
        <v>0</v>
      </c>
      <c r="G15" s="16">
        <f t="shared" si="2"/>
        <v>0</v>
      </c>
      <c r="H15" s="28">
        <f t="shared" si="3"/>
        <v>0</v>
      </c>
      <c r="I15" s="18">
        <f t="shared" si="4"/>
        <v>0</v>
      </c>
      <c r="J15" s="22">
        <f t="shared" si="5"/>
        <v>0</v>
      </c>
    </row>
    <row r="16" spans="1:10" ht="12.75">
      <c r="A16" s="4">
        <f t="shared" si="0"/>
        <v>13</v>
      </c>
      <c r="B16" s="5" t="s">
        <v>10</v>
      </c>
      <c r="C16" s="15">
        <v>13572</v>
      </c>
      <c r="D16" s="27">
        <v>0.014</v>
      </c>
      <c r="E16" s="15">
        <v>12455</v>
      </c>
      <c r="F16" s="27">
        <f t="shared" si="1"/>
        <v>0.013</v>
      </c>
      <c r="G16" s="16">
        <f t="shared" si="2"/>
        <v>-1117</v>
      </c>
      <c r="H16" s="28">
        <f t="shared" si="3"/>
        <v>-0.0010000000000000009</v>
      </c>
      <c r="I16" s="18">
        <f t="shared" si="4"/>
        <v>-0.0823017978190392</v>
      </c>
      <c r="J16" s="22">
        <f t="shared" si="5"/>
        <v>-0.0714285714285715</v>
      </c>
    </row>
    <row r="17" spans="1:10" ht="12.75">
      <c r="A17" s="4">
        <f t="shared" si="0"/>
        <v>14</v>
      </c>
      <c r="B17" s="5" t="s">
        <v>11</v>
      </c>
      <c r="C17" s="15">
        <v>142720</v>
      </c>
      <c r="D17" s="27">
        <v>0.144</v>
      </c>
      <c r="E17" s="15">
        <v>160576</v>
      </c>
      <c r="F17" s="27">
        <f t="shared" si="1"/>
        <v>0.163</v>
      </c>
      <c r="G17" s="16">
        <f t="shared" si="2"/>
        <v>17856</v>
      </c>
      <c r="H17" s="28">
        <f t="shared" si="3"/>
        <v>0.019000000000000017</v>
      </c>
      <c r="I17" s="18">
        <f t="shared" si="4"/>
        <v>0.1251121076233184</v>
      </c>
      <c r="J17" s="22">
        <f t="shared" si="5"/>
        <v>0.13194444444444456</v>
      </c>
    </row>
    <row r="18" spans="1:10" ht="12.75">
      <c r="A18" s="4">
        <f t="shared" si="0"/>
        <v>15</v>
      </c>
      <c r="B18" s="5" t="s">
        <v>12</v>
      </c>
      <c r="C18" s="15">
        <v>4256</v>
      </c>
      <c r="D18" s="27">
        <v>0.004</v>
      </c>
      <c r="E18" s="15">
        <v>5012</v>
      </c>
      <c r="F18" s="27">
        <f t="shared" si="1"/>
        <v>0.005</v>
      </c>
      <c r="G18" s="16">
        <f t="shared" si="2"/>
        <v>756</v>
      </c>
      <c r="H18" s="28">
        <f t="shared" si="3"/>
        <v>0.001</v>
      </c>
      <c r="I18" s="18">
        <f t="shared" si="4"/>
        <v>0.17763157894736842</v>
      </c>
      <c r="J18" s="22">
        <f t="shared" si="5"/>
        <v>0.25</v>
      </c>
    </row>
    <row r="19" spans="1:10" ht="12.75">
      <c r="A19" s="4">
        <f t="shared" si="0"/>
        <v>16</v>
      </c>
      <c r="B19" s="5" t="s">
        <v>13</v>
      </c>
      <c r="C19" s="15">
        <v>37596</v>
      </c>
      <c r="D19" s="27">
        <v>0.038</v>
      </c>
      <c r="E19" s="15">
        <v>36235</v>
      </c>
      <c r="F19" s="27">
        <f t="shared" si="1"/>
        <v>0.037</v>
      </c>
      <c r="G19" s="16">
        <f t="shared" si="2"/>
        <v>-1361</v>
      </c>
      <c r="H19" s="28">
        <f t="shared" si="3"/>
        <v>-0.0010000000000000009</v>
      </c>
      <c r="I19" s="18">
        <f t="shared" si="4"/>
        <v>-0.03620065964464305</v>
      </c>
      <c r="J19" s="22">
        <f t="shared" si="5"/>
        <v>-0.026315789473684233</v>
      </c>
    </row>
    <row r="20" spans="1:10" ht="12.75">
      <c r="A20" s="4">
        <f t="shared" si="0"/>
        <v>17</v>
      </c>
      <c r="B20" s="5" t="s">
        <v>14</v>
      </c>
      <c r="C20" s="15">
        <v>10374</v>
      </c>
      <c r="D20" s="27">
        <v>0.01</v>
      </c>
      <c r="E20" s="15">
        <v>8340</v>
      </c>
      <c r="F20" s="27">
        <f t="shared" si="1"/>
        <v>0.008</v>
      </c>
      <c r="G20" s="16">
        <f t="shared" si="2"/>
        <v>-2034</v>
      </c>
      <c r="H20" s="28">
        <f t="shared" si="3"/>
        <v>-0.002</v>
      </c>
      <c r="I20" s="18">
        <f t="shared" si="4"/>
        <v>-0.19606709080393292</v>
      </c>
      <c r="J20" s="22">
        <f t="shared" si="5"/>
        <v>-0.2</v>
      </c>
    </row>
    <row r="21" spans="1:10" ht="12.75">
      <c r="A21" s="4">
        <f t="shared" si="0"/>
        <v>18</v>
      </c>
      <c r="B21" s="5" t="s">
        <v>15</v>
      </c>
      <c r="C21" s="15">
        <v>65692</v>
      </c>
      <c r="D21" s="27">
        <v>0.066</v>
      </c>
      <c r="E21" s="15">
        <v>68137</v>
      </c>
      <c r="F21" s="27">
        <f t="shared" si="1"/>
        <v>0.069</v>
      </c>
      <c r="G21" s="16">
        <f t="shared" si="2"/>
        <v>2445</v>
      </c>
      <c r="H21" s="28">
        <f t="shared" si="3"/>
        <v>0.0030000000000000027</v>
      </c>
      <c r="I21" s="18">
        <f t="shared" si="4"/>
        <v>0.03721914388357791</v>
      </c>
      <c r="J21" s="22">
        <f t="shared" si="5"/>
        <v>0.04545454545454549</v>
      </c>
    </row>
    <row r="22" spans="1:10" ht="12.75">
      <c r="A22" s="4">
        <f t="shared" si="0"/>
        <v>19</v>
      </c>
      <c r="B22" s="5" t="s">
        <v>16</v>
      </c>
      <c r="C22" s="15">
        <v>135242</v>
      </c>
      <c r="D22" s="27">
        <v>0.136</v>
      </c>
      <c r="E22" s="15">
        <v>125368</v>
      </c>
      <c r="F22" s="27">
        <f t="shared" si="1"/>
        <v>0.128</v>
      </c>
      <c r="G22" s="16">
        <f t="shared" si="2"/>
        <v>-9874</v>
      </c>
      <c r="H22" s="28">
        <f t="shared" si="3"/>
        <v>-0.008000000000000007</v>
      </c>
      <c r="I22" s="18">
        <f t="shared" si="4"/>
        <v>-0.0730098637997072</v>
      </c>
      <c r="J22" s="22">
        <f t="shared" si="5"/>
        <v>-0.058823529411764754</v>
      </c>
    </row>
    <row r="23" spans="1:10" ht="12.75">
      <c r="A23" s="4">
        <f t="shared" si="0"/>
        <v>20</v>
      </c>
      <c r="B23" s="5" t="s">
        <v>17</v>
      </c>
      <c r="C23" s="15">
        <v>44374</v>
      </c>
      <c r="D23" s="27">
        <v>0.045</v>
      </c>
      <c r="E23" s="15">
        <v>42963</v>
      </c>
      <c r="F23" s="27">
        <f t="shared" si="1"/>
        <v>0.044</v>
      </c>
      <c r="G23" s="16">
        <f t="shared" si="2"/>
        <v>-1411</v>
      </c>
      <c r="H23" s="28">
        <f t="shared" si="3"/>
        <v>-0.0010000000000000009</v>
      </c>
      <c r="I23" s="18">
        <f t="shared" si="4"/>
        <v>-0.0317978996709785</v>
      </c>
      <c r="J23" s="22">
        <f t="shared" si="5"/>
        <v>-0.022222222222222244</v>
      </c>
    </row>
    <row r="24" spans="1:10" ht="12.75">
      <c r="A24" s="4">
        <f t="shared" si="0"/>
        <v>21</v>
      </c>
      <c r="B24" s="5" t="s">
        <v>18</v>
      </c>
      <c r="C24" s="15">
        <v>61042</v>
      </c>
      <c r="D24" s="27">
        <v>0.061</v>
      </c>
      <c r="E24" s="15">
        <v>61922</v>
      </c>
      <c r="F24" s="27">
        <f t="shared" si="1"/>
        <v>0.063</v>
      </c>
      <c r="G24" s="16">
        <f t="shared" si="2"/>
        <v>880</v>
      </c>
      <c r="H24" s="28">
        <f t="shared" si="3"/>
        <v>0.0020000000000000018</v>
      </c>
      <c r="I24" s="18">
        <f t="shared" si="4"/>
        <v>0.014416303528717932</v>
      </c>
      <c r="J24" s="22">
        <f t="shared" si="5"/>
        <v>0.03278688524590167</v>
      </c>
    </row>
    <row r="25" spans="1:10" ht="12.75">
      <c r="A25" s="4">
        <f t="shared" si="0"/>
        <v>22</v>
      </c>
      <c r="B25" s="5" t="s">
        <v>19</v>
      </c>
      <c r="C25" s="15">
        <v>448167</v>
      </c>
      <c r="D25" s="27">
        <v>0.451</v>
      </c>
      <c r="E25" s="15">
        <v>468963</v>
      </c>
      <c r="F25" s="27">
        <f t="shared" si="1"/>
        <v>0.477</v>
      </c>
      <c r="G25" s="16">
        <f t="shared" si="2"/>
        <v>20796</v>
      </c>
      <c r="H25" s="28">
        <f t="shared" si="3"/>
        <v>0.025999999999999968</v>
      </c>
      <c r="I25" s="18">
        <f t="shared" si="4"/>
        <v>0.046402345554224206</v>
      </c>
      <c r="J25" s="22">
        <f t="shared" si="5"/>
        <v>0.057649667405764896</v>
      </c>
    </row>
    <row r="26" spans="1:10" ht="12.75">
      <c r="A26" s="4">
        <f t="shared" si="0"/>
        <v>23</v>
      </c>
      <c r="B26" s="5" t="s">
        <v>20</v>
      </c>
      <c r="C26" s="15">
        <v>7234</v>
      </c>
      <c r="D26" s="27">
        <v>0.007</v>
      </c>
      <c r="E26" s="15">
        <v>8141</v>
      </c>
      <c r="F26" s="27">
        <f t="shared" si="1"/>
        <v>0.008</v>
      </c>
      <c r="G26" s="16">
        <f t="shared" si="2"/>
        <v>907</v>
      </c>
      <c r="H26" s="28">
        <f t="shared" si="3"/>
        <v>0.001</v>
      </c>
      <c r="I26" s="18">
        <f t="shared" si="4"/>
        <v>0.12538014929499586</v>
      </c>
      <c r="J26" s="22">
        <f t="shared" si="5"/>
        <v>0.14285714285714285</v>
      </c>
    </row>
    <row r="27" spans="1:10" ht="12.75">
      <c r="A27" s="4">
        <f t="shared" si="0"/>
        <v>24</v>
      </c>
      <c r="B27" s="5" t="s">
        <v>21</v>
      </c>
      <c r="C27" s="15">
        <v>3155</v>
      </c>
      <c r="D27" s="27">
        <v>0.003</v>
      </c>
      <c r="E27" s="15">
        <v>4243</v>
      </c>
      <c r="F27" s="27">
        <f t="shared" si="1"/>
        <v>0.004</v>
      </c>
      <c r="G27" s="16">
        <f t="shared" si="2"/>
        <v>1088</v>
      </c>
      <c r="H27" s="28">
        <f t="shared" si="3"/>
        <v>0.001</v>
      </c>
      <c r="I27" s="18">
        <f t="shared" si="4"/>
        <v>0.34484944532488115</v>
      </c>
      <c r="J27" s="22">
        <f t="shared" si="5"/>
        <v>0.3333333333333333</v>
      </c>
    </row>
    <row r="28" spans="1:10" ht="12.75">
      <c r="A28" s="6">
        <f t="shared" si="0"/>
        <v>25</v>
      </c>
      <c r="B28" s="5" t="s">
        <v>23</v>
      </c>
      <c r="C28" s="17">
        <v>190603</v>
      </c>
      <c r="D28" s="27">
        <v>0.192</v>
      </c>
      <c r="E28" s="17">
        <v>193088</v>
      </c>
      <c r="F28" s="27">
        <f t="shared" si="1"/>
        <v>0.196</v>
      </c>
      <c r="G28" s="16">
        <f t="shared" si="2"/>
        <v>2485</v>
      </c>
      <c r="H28" s="28">
        <f t="shared" si="3"/>
        <v>0.0040000000000000036</v>
      </c>
      <c r="I28" s="18">
        <f t="shared" si="4"/>
        <v>0.013037570237614308</v>
      </c>
      <c r="J28" s="22">
        <f t="shared" si="5"/>
        <v>0.020833333333333353</v>
      </c>
    </row>
    <row r="29" spans="1:10" ht="12.75">
      <c r="A29" s="4">
        <f t="shared" si="0"/>
        <v>26</v>
      </c>
      <c r="B29" s="5" t="s">
        <v>22</v>
      </c>
      <c r="C29" s="15">
        <v>4283</v>
      </c>
      <c r="D29" s="27">
        <v>0.004</v>
      </c>
      <c r="E29" s="15">
        <v>3996</v>
      </c>
      <c r="F29" s="27">
        <f t="shared" si="1"/>
        <v>0.004</v>
      </c>
      <c r="G29" s="16">
        <f t="shared" si="2"/>
        <v>-287</v>
      </c>
      <c r="H29" s="28">
        <f t="shared" si="3"/>
        <v>0</v>
      </c>
      <c r="I29" s="18">
        <f t="shared" si="4"/>
        <v>-0.06700910576698575</v>
      </c>
      <c r="J29" s="22">
        <f t="shared" si="5"/>
        <v>0</v>
      </c>
    </row>
    <row r="30" spans="1:10" ht="12.75">
      <c r="A30" s="4">
        <f t="shared" si="0"/>
        <v>27</v>
      </c>
      <c r="B30" s="5" t="s">
        <v>24</v>
      </c>
      <c r="C30" s="15">
        <v>107653</v>
      </c>
      <c r="D30" s="27">
        <v>0.108</v>
      </c>
      <c r="E30" s="15">
        <v>121360</v>
      </c>
      <c r="F30" s="27">
        <f t="shared" si="1"/>
        <v>0.123</v>
      </c>
      <c r="G30" s="16">
        <f t="shared" si="2"/>
        <v>13707</v>
      </c>
      <c r="H30" s="28">
        <f t="shared" si="3"/>
        <v>0.015</v>
      </c>
      <c r="I30" s="18">
        <f t="shared" si="4"/>
        <v>0.12732575961654574</v>
      </c>
      <c r="J30" s="22">
        <f t="shared" si="5"/>
        <v>0.1388888888888889</v>
      </c>
    </row>
    <row r="31" spans="1:10" ht="12.75">
      <c r="A31" s="4">
        <f t="shared" si="0"/>
        <v>28</v>
      </c>
      <c r="B31" s="5" t="s">
        <v>25</v>
      </c>
      <c r="C31" s="15">
        <v>5257</v>
      </c>
      <c r="D31" s="27">
        <v>0.005</v>
      </c>
      <c r="E31" s="15">
        <v>6714</v>
      </c>
      <c r="F31" s="27">
        <f t="shared" si="1"/>
        <v>0.007</v>
      </c>
      <c r="G31" s="16">
        <f t="shared" si="2"/>
        <v>1457</v>
      </c>
      <c r="H31" s="28">
        <f t="shared" si="3"/>
        <v>0.002</v>
      </c>
      <c r="I31" s="18">
        <f t="shared" si="4"/>
        <v>0.2771542704964809</v>
      </c>
      <c r="J31" s="22">
        <f t="shared" si="5"/>
        <v>0.4</v>
      </c>
    </row>
    <row r="32" spans="1:10" ht="12.75">
      <c r="A32" s="4">
        <f t="shared" si="0"/>
        <v>29</v>
      </c>
      <c r="B32" s="5" t="s">
        <v>26</v>
      </c>
      <c r="C32" s="15">
        <v>155</v>
      </c>
      <c r="D32" s="27">
        <v>0</v>
      </c>
      <c r="E32" s="15">
        <v>221</v>
      </c>
      <c r="F32" s="27">
        <f t="shared" si="1"/>
        <v>0</v>
      </c>
      <c r="G32" s="16">
        <f t="shared" si="2"/>
        <v>66</v>
      </c>
      <c r="H32" s="28">
        <f t="shared" si="3"/>
        <v>0</v>
      </c>
      <c r="I32" s="18">
        <f t="shared" si="4"/>
        <v>0.4258064516129032</v>
      </c>
      <c r="J32" s="22">
        <f t="shared" si="5"/>
        <v>0</v>
      </c>
    </row>
    <row r="33" spans="1:10" ht="12.75">
      <c r="A33" s="4">
        <f t="shared" si="0"/>
        <v>30</v>
      </c>
      <c r="B33" s="5" t="s">
        <v>27</v>
      </c>
      <c r="C33" s="15">
        <v>105742</v>
      </c>
      <c r="D33" s="27">
        <v>0.106</v>
      </c>
      <c r="E33" s="15">
        <v>101216</v>
      </c>
      <c r="F33" s="27">
        <f t="shared" si="1"/>
        <v>0.103</v>
      </c>
      <c r="G33" s="16">
        <f t="shared" si="2"/>
        <v>-4526</v>
      </c>
      <c r="H33" s="28">
        <f t="shared" si="3"/>
        <v>-0.0030000000000000027</v>
      </c>
      <c r="I33" s="18">
        <f t="shared" si="4"/>
        <v>-0.04280229237199977</v>
      </c>
      <c r="J33" s="22">
        <f t="shared" si="5"/>
        <v>-0.028301886792452855</v>
      </c>
    </row>
    <row r="34" spans="1:10" ht="12.75">
      <c r="A34" s="4">
        <f t="shared" si="0"/>
        <v>31</v>
      </c>
      <c r="B34" s="5" t="s">
        <v>28</v>
      </c>
      <c r="C34" s="15"/>
      <c r="D34" s="27">
        <v>0</v>
      </c>
      <c r="E34" s="15"/>
      <c r="F34" s="27">
        <f t="shared" si="1"/>
        <v>0</v>
      </c>
      <c r="G34" s="16">
        <f t="shared" si="2"/>
        <v>0</v>
      </c>
      <c r="H34" s="28">
        <f t="shared" si="3"/>
        <v>0</v>
      </c>
      <c r="I34" s="18">
        <f t="shared" si="4"/>
        <v>0</v>
      </c>
      <c r="J34" s="22">
        <f t="shared" si="5"/>
        <v>0</v>
      </c>
    </row>
    <row r="35" spans="1:10" ht="12.75">
      <c r="A35" s="4">
        <f t="shared" si="0"/>
        <v>32</v>
      </c>
      <c r="B35" s="5" t="s">
        <v>29</v>
      </c>
      <c r="C35" s="15"/>
      <c r="D35" s="27">
        <v>0</v>
      </c>
      <c r="E35" s="15"/>
      <c r="F35" s="27">
        <f t="shared" si="1"/>
        <v>0</v>
      </c>
      <c r="G35" s="16">
        <f t="shared" si="2"/>
        <v>0</v>
      </c>
      <c r="H35" s="28">
        <f t="shared" si="3"/>
        <v>0</v>
      </c>
      <c r="I35" s="18">
        <f t="shared" si="4"/>
        <v>0</v>
      </c>
      <c r="J35" s="22">
        <f t="shared" si="5"/>
        <v>0</v>
      </c>
    </row>
    <row r="36" spans="1:10" ht="12.75">
      <c r="A36" s="4">
        <f t="shared" si="0"/>
        <v>33</v>
      </c>
      <c r="B36" s="5" t="s">
        <v>30</v>
      </c>
      <c r="C36" s="15">
        <v>642299</v>
      </c>
      <c r="D36" s="27">
        <v>0.646</v>
      </c>
      <c r="E36" s="15">
        <v>638374</v>
      </c>
      <c r="F36" s="27">
        <f t="shared" si="1"/>
        <v>0.649</v>
      </c>
      <c r="G36" s="16">
        <f t="shared" si="2"/>
        <v>-3925</v>
      </c>
      <c r="H36" s="28">
        <f t="shared" si="3"/>
        <v>0.0030000000000000027</v>
      </c>
      <c r="I36" s="18">
        <f t="shared" si="4"/>
        <v>-0.0061108611409950815</v>
      </c>
      <c r="J36" s="22">
        <f t="shared" si="5"/>
        <v>0.004643962848297218</v>
      </c>
    </row>
    <row r="37" spans="1:10" ht="12.75">
      <c r="A37" s="4">
        <f t="shared" si="0"/>
        <v>34</v>
      </c>
      <c r="B37" s="5" t="s">
        <v>75</v>
      </c>
      <c r="C37" s="15"/>
      <c r="D37" s="27">
        <v>0</v>
      </c>
      <c r="E37" s="15"/>
      <c r="F37" s="27">
        <f t="shared" si="1"/>
        <v>0</v>
      </c>
      <c r="G37" s="16">
        <f t="shared" si="2"/>
        <v>0</v>
      </c>
      <c r="H37" s="28">
        <f t="shared" si="3"/>
        <v>0</v>
      </c>
      <c r="I37" s="18">
        <f t="shared" si="4"/>
        <v>0</v>
      </c>
      <c r="J37" s="22">
        <f t="shared" si="5"/>
        <v>0</v>
      </c>
    </row>
    <row r="38" spans="1:10" ht="12.75">
      <c r="A38" s="4">
        <f t="shared" si="0"/>
        <v>35</v>
      </c>
      <c r="B38" s="5" t="s">
        <v>31</v>
      </c>
      <c r="C38" s="15">
        <v>1092039</v>
      </c>
      <c r="D38" s="27">
        <v>1.099</v>
      </c>
      <c r="E38" s="15">
        <v>1073200</v>
      </c>
      <c r="F38" s="27">
        <f t="shared" si="1"/>
        <v>1.092</v>
      </c>
      <c r="G38" s="16">
        <f t="shared" si="2"/>
        <v>-18839</v>
      </c>
      <c r="H38" s="28">
        <f t="shared" si="3"/>
        <v>-0.006999999999999895</v>
      </c>
      <c r="I38" s="18">
        <f t="shared" si="4"/>
        <v>-0.01725121538699625</v>
      </c>
      <c r="J38" s="22">
        <f t="shared" si="5"/>
        <v>-0.006369426751592262</v>
      </c>
    </row>
    <row r="39" spans="1:10" ht="12.75">
      <c r="A39" s="4">
        <f t="shared" si="0"/>
        <v>36</v>
      </c>
      <c r="B39" s="5" t="s">
        <v>68</v>
      </c>
      <c r="C39" s="15">
        <v>833673</v>
      </c>
      <c r="D39" s="27">
        <v>0.839</v>
      </c>
      <c r="E39" s="15">
        <v>830106</v>
      </c>
      <c r="F39" s="27">
        <f t="shared" si="1"/>
        <v>0.844</v>
      </c>
      <c r="G39" s="16">
        <f t="shared" si="2"/>
        <v>-3567</v>
      </c>
      <c r="H39" s="28">
        <f t="shared" si="3"/>
        <v>0.0050000000000000044</v>
      </c>
      <c r="I39" s="18">
        <f t="shared" si="4"/>
        <v>-0.004278656019806327</v>
      </c>
      <c r="J39" s="22">
        <f t="shared" si="5"/>
        <v>0.0059594755661501846</v>
      </c>
    </row>
    <row r="40" spans="1:10" ht="12.75">
      <c r="A40" s="4">
        <f t="shared" si="0"/>
        <v>37</v>
      </c>
      <c r="B40" s="5" t="s">
        <v>69</v>
      </c>
      <c r="C40" s="15">
        <v>127535</v>
      </c>
      <c r="D40" s="27">
        <v>0.128</v>
      </c>
      <c r="E40" s="15">
        <v>121653</v>
      </c>
      <c r="F40" s="27">
        <f t="shared" si="1"/>
        <v>0.124</v>
      </c>
      <c r="G40" s="16">
        <f t="shared" si="2"/>
        <v>-5882</v>
      </c>
      <c r="H40" s="28">
        <f t="shared" si="3"/>
        <v>-0.0040000000000000036</v>
      </c>
      <c r="I40" s="18">
        <f t="shared" si="4"/>
        <v>-0.04612067275649821</v>
      </c>
      <c r="J40" s="22">
        <f t="shared" si="5"/>
        <v>-0.03125000000000003</v>
      </c>
    </row>
    <row r="41" spans="1:10" ht="12.75">
      <c r="A41" s="4">
        <f t="shared" si="0"/>
        <v>38</v>
      </c>
      <c r="B41" s="5" t="s">
        <v>70</v>
      </c>
      <c r="C41" s="15">
        <v>1512</v>
      </c>
      <c r="D41" s="27">
        <v>0.002</v>
      </c>
      <c r="E41" s="15">
        <v>361</v>
      </c>
      <c r="F41" s="27">
        <f t="shared" si="1"/>
        <v>0</v>
      </c>
      <c r="G41" s="16">
        <f t="shared" si="2"/>
        <v>-1151</v>
      </c>
      <c r="H41" s="28">
        <f t="shared" si="3"/>
        <v>-0.002</v>
      </c>
      <c r="I41" s="18">
        <f t="shared" si="4"/>
        <v>-0.7612433862433863</v>
      </c>
      <c r="J41" s="22">
        <f t="shared" si="5"/>
        <v>-1</v>
      </c>
    </row>
    <row r="42" spans="1:10" ht="12.75">
      <c r="A42" s="4">
        <f t="shared" si="0"/>
        <v>39</v>
      </c>
      <c r="B42" s="5" t="s">
        <v>32</v>
      </c>
      <c r="C42" s="15">
        <v>52249</v>
      </c>
      <c r="D42" s="27">
        <v>0.053</v>
      </c>
      <c r="E42" s="15">
        <v>56824</v>
      </c>
      <c r="F42" s="27">
        <f t="shared" si="1"/>
        <v>0.058</v>
      </c>
      <c r="G42" s="16">
        <f t="shared" si="2"/>
        <v>4575</v>
      </c>
      <c r="H42" s="28">
        <f t="shared" si="3"/>
        <v>0.0050000000000000044</v>
      </c>
      <c r="I42" s="18">
        <f t="shared" si="4"/>
        <v>0.08756148443032402</v>
      </c>
      <c r="J42" s="22">
        <f t="shared" si="5"/>
        <v>0.09433962264150952</v>
      </c>
    </row>
    <row r="43" spans="1:10" ht="12.75">
      <c r="A43" s="4">
        <f t="shared" si="0"/>
        <v>40</v>
      </c>
      <c r="B43" s="5" t="s">
        <v>33</v>
      </c>
      <c r="C43" s="15">
        <v>882</v>
      </c>
      <c r="D43" s="27">
        <v>0.001</v>
      </c>
      <c r="E43" s="15">
        <v>255</v>
      </c>
      <c r="F43" s="27">
        <f t="shared" si="1"/>
        <v>0</v>
      </c>
      <c r="G43" s="16">
        <f t="shared" si="2"/>
        <v>-627</v>
      </c>
      <c r="H43" s="28">
        <f t="shared" si="3"/>
        <v>-0.001</v>
      </c>
      <c r="I43" s="18">
        <f t="shared" si="4"/>
        <v>-0.7108843537414966</v>
      </c>
      <c r="J43" s="22">
        <f t="shared" si="5"/>
        <v>-1</v>
      </c>
    </row>
    <row r="44" spans="1:10" ht="12.75">
      <c r="A44" s="4">
        <f t="shared" si="0"/>
        <v>41</v>
      </c>
      <c r="B44" s="5" t="s">
        <v>34</v>
      </c>
      <c r="C44" s="15">
        <v>24179</v>
      </c>
      <c r="D44" s="27">
        <v>0.024</v>
      </c>
      <c r="E44" s="15">
        <v>24814</v>
      </c>
      <c r="F44" s="27">
        <f t="shared" si="1"/>
        <v>0.025</v>
      </c>
      <c r="G44" s="16">
        <f t="shared" si="2"/>
        <v>635</v>
      </c>
      <c r="H44" s="28">
        <f t="shared" si="3"/>
        <v>0.0010000000000000009</v>
      </c>
      <c r="I44" s="18">
        <f t="shared" si="4"/>
        <v>0.02626245915877414</v>
      </c>
      <c r="J44" s="22">
        <f t="shared" si="5"/>
        <v>0.041666666666666706</v>
      </c>
    </row>
    <row r="45" spans="1:10" ht="12.75">
      <c r="A45" s="4">
        <f t="shared" si="0"/>
        <v>42</v>
      </c>
      <c r="B45" s="5" t="s">
        <v>35</v>
      </c>
      <c r="C45" s="15"/>
      <c r="D45" s="27">
        <v>0</v>
      </c>
      <c r="E45" s="15"/>
      <c r="F45" s="27">
        <f t="shared" si="1"/>
        <v>0</v>
      </c>
      <c r="G45" s="16">
        <f t="shared" si="2"/>
        <v>0</v>
      </c>
      <c r="H45" s="28">
        <f t="shared" si="3"/>
        <v>0</v>
      </c>
      <c r="I45" s="18">
        <f t="shared" si="4"/>
        <v>0</v>
      </c>
      <c r="J45" s="22">
        <f t="shared" si="5"/>
        <v>0</v>
      </c>
    </row>
    <row r="46" spans="1:10" ht="12.75">
      <c r="A46" s="4">
        <f t="shared" si="0"/>
        <v>43</v>
      </c>
      <c r="B46" s="5" t="s">
        <v>36</v>
      </c>
      <c r="C46" s="15">
        <v>499207</v>
      </c>
      <c r="D46" s="27">
        <v>0.502</v>
      </c>
      <c r="E46" s="15">
        <v>508193</v>
      </c>
      <c r="F46" s="27">
        <f t="shared" si="1"/>
        <v>0.517</v>
      </c>
      <c r="G46" s="16">
        <f t="shared" si="2"/>
        <v>8986</v>
      </c>
      <c r="H46" s="28">
        <f t="shared" si="3"/>
        <v>0.015000000000000013</v>
      </c>
      <c r="I46" s="18">
        <f t="shared" si="4"/>
        <v>0.018000548870508625</v>
      </c>
      <c r="J46" s="22">
        <f t="shared" si="5"/>
        <v>0.029880478087649428</v>
      </c>
    </row>
    <row r="47" spans="1:10" ht="12.75">
      <c r="A47" s="4">
        <f t="shared" si="0"/>
        <v>44</v>
      </c>
      <c r="B47" s="5" t="s">
        <v>37</v>
      </c>
      <c r="C47" s="15">
        <v>443596</v>
      </c>
      <c r="D47" s="27">
        <v>0.446</v>
      </c>
      <c r="E47" s="15">
        <v>444646</v>
      </c>
      <c r="F47" s="27">
        <f t="shared" si="1"/>
        <v>0.452</v>
      </c>
      <c r="G47" s="16">
        <f t="shared" si="2"/>
        <v>1050</v>
      </c>
      <c r="H47" s="28">
        <f t="shared" si="3"/>
        <v>0.006000000000000005</v>
      </c>
      <c r="I47" s="18">
        <f t="shared" si="4"/>
        <v>0.002367018638581051</v>
      </c>
      <c r="J47" s="22">
        <f t="shared" si="5"/>
        <v>0.013452914798206289</v>
      </c>
    </row>
    <row r="48" spans="1:10" ht="12.75">
      <c r="A48" s="4">
        <f t="shared" si="0"/>
        <v>45</v>
      </c>
      <c r="B48" s="5" t="s">
        <v>38</v>
      </c>
      <c r="C48" s="15">
        <v>6649</v>
      </c>
      <c r="D48" s="27">
        <v>0.007</v>
      </c>
      <c r="E48" s="15">
        <v>5888</v>
      </c>
      <c r="F48" s="27">
        <f t="shared" si="1"/>
        <v>0.006</v>
      </c>
      <c r="G48" s="16">
        <f t="shared" si="2"/>
        <v>-761</v>
      </c>
      <c r="H48" s="28">
        <f t="shared" si="3"/>
        <v>-0.001</v>
      </c>
      <c r="I48" s="18">
        <f t="shared" si="4"/>
        <v>-0.11445330124830802</v>
      </c>
      <c r="J48" s="22">
        <f t="shared" si="5"/>
        <v>-0.14285714285714285</v>
      </c>
    </row>
    <row r="49" spans="1:10" ht="12.75">
      <c r="A49" s="4">
        <f t="shared" si="0"/>
        <v>46</v>
      </c>
      <c r="B49" s="5" t="s">
        <v>39</v>
      </c>
      <c r="C49" s="15">
        <v>173321</v>
      </c>
      <c r="D49" s="27">
        <v>0.174</v>
      </c>
      <c r="E49" s="15">
        <v>172507</v>
      </c>
      <c r="F49" s="27">
        <f t="shared" si="1"/>
        <v>0.175</v>
      </c>
      <c r="G49" s="16">
        <f t="shared" si="2"/>
        <v>-814</v>
      </c>
      <c r="H49" s="28">
        <f t="shared" si="3"/>
        <v>0.0010000000000000009</v>
      </c>
      <c r="I49" s="18">
        <f t="shared" si="4"/>
        <v>-0.004696488019339837</v>
      </c>
      <c r="J49" s="22">
        <f t="shared" si="5"/>
        <v>0.005747126436781614</v>
      </c>
    </row>
    <row r="50" spans="1:10" ht="12.75">
      <c r="A50" s="4">
        <f t="shared" si="0"/>
        <v>47</v>
      </c>
      <c r="B50" s="5" t="s">
        <v>40</v>
      </c>
      <c r="C50" s="15">
        <v>506715</v>
      </c>
      <c r="D50" s="27">
        <v>0.51</v>
      </c>
      <c r="E50" s="15">
        <v>534691</v>
      </c>
      <c r="F50" s="27">
        <f t="shared" si="1"/>
        <v>0.544</v>
      </c>
      <c r="G50" s="16">
        <f t="shared" si="2"/>
        <v>27976</v>
      </c>
      <c r="H50" s="28">
        <f t="shared" si="3"/>
        <v>0.03400000000000003</v>
      </c>
      <c r="I50" s="18">
        <f t="shared" si="4"/>
        <v>0.0552105226804022</v>
      </c>
      <c r="J50" s="22">
        <f t="shared" si="5"/>
        <v>0.06666666666666672</v>
      </c>
    </row>
    <row r="51" spans="1:10" ht="12.75">
      <c r="A51" s="4">
        <f t="shared" si="0"/>
        <v>48</v>
      </c>
      <c r="B51" s="5" t="s">
        <v>41</v>
      </c>
      <c r="C51" s="15">
        <v>165213</v>
      </c>
      <c r="D51" s="27">
        <v>0.166</v>
      </c>
      <c r="E51" s="15">
        <v>182587</v>
      </c>
      <c r="F51" s="27">
        <f t="shared" si="1"/>
        <v>0.186</v>
      </c>
      <c r="G51" s="16">
        <f t="shared" si="2"/>
        <v>17374</v>
      </c>
      <c r="H51" s="28">
        <f t="shared" si="3"/>
        <v>0.01999999999999999</v>
      </c>
      <c r="I51" s="18">
        <f t="shared" si="4"/>
        <v>0.10516121612706023</v>
      </c>
      <c r="J51" s="22">
        <f t="shared" si="5"/>
        <v>0.1204819277108433</v>
      </c>
    </row>
    <row r="52" spans="1:10" ht="12.75">
      <c r="A52" s="4">
        <f t="shared" si="0"/>
        <v>49</v>
      </c>
      <c r="B52" s="5" t="s">
        <v>71</v>
      </c>
      <c r="C52" s="15">
        <v>47065</v>
      </c>
      <c r="D52" s="27">
        <v>0.047</v>
      </c>
      <c r="E52" s="15">
        <v>45610</v>
      </c>
      <c r="F52" s="27">
        <f t="shared" si="1"/>
        <v>0.046</v>
      </c>
      <c r="G52" s="16">
        <f t="shared" si="2"/>
        <v>-1455</v>
      </c>
      <c r="H52" s="28">
        <f t="shared" si="3"/>
        <v>-0.0010000000000000009</v>
      </c>
      <c r="I52" s="18">
        <f t="shared" si="4"/>
        <v>-0.030914692446616383</v>
      </c>
      <c r="J52" s="22">
        <f t="shared" si="5"/>
        <v>-0.02127659574468087</v>
      </c>
    </row>
    <row r="53" spans="1:10" ht="12.75">
      <c r="A53" s="4">
        <f t="shared" si="0"/>
        <v>50</v>
      </c>
      <c r="B53" s="5" t="s">
        <v>42</v>
      </c>
      <c r="C53" s="15">
        <v>43708</v>
      </c>
      <c r="D53" s="27">
        <v>0.044</v>
      </c>
      <c r="E53" s="15">
        <v>37428</v>
      </c>
      <c r="F53" s="27">
        <f t="shared" si="1"/>
        <v>0.038</v>
      </c>
      <c r="G53" s="16">
        <f t="shared" si="2"/>
        <v>-6280</v>
      </c>
      <c r="H53" s="28">
        <f t="shared" si="3"/>
        <v>-0.005999999999999998</v>
      </c>
      <c r="I53" s="18">
        <f t="shared" si="4"/>
        <v>-0.143680790701931</v>
      </c>
      <c r="J53" s="22">
        <f t="shared" si="5"/>
        <v>-0.13636363636363633</v>
      </c>
    </row>
    <row r="54" spans="1:10" ht="12.75">
      <c r="A54" s="4">
        <f t="shared" si="0"/>
        <v>51</v>
      </c>
      <c r="B54" s="5" t="s">
        <v>72</v>
      </c>
      <c r="C54" s="15">
        <v>11688</v>
      </c>
      <c r="D54" s="27">
        <v>0.012</v>
      </c>
      <c r="E54" s="15">
        <v>9543</v>
      </c>
      <c r="F54" s="27">
        <f t="shared" si="1"/>
        <v>0.01</v>
      </c>
      <c r="G54" s="16">
        <f t="shared" si="2"/>
        <v>-2145</v>
      </c>
      <c r="H54" s="28">
        <f t="shared" si="3"/>
        <v>-0.002</v>
      </c>
      <c r="I54" s="18">
        <f t="shared" si="4"/>
        <v>-0.18352156057494867</v>
      </c>
      <c r="J54" s="22">
        <f t="shared" si="5"/>
        <v>-0.16666666666666666</v>
      </c>
    </row>
    <row r="55" spans="1:10" ht="12.75">
      <c r="A55" s="4">
        <f t="shared" si="0"/>
        <v>52</v>
      </c>
      <c r="B55" s="5" t="s">
        <v>43</v>
      </c>
      <c r="C55" s="15">
        <v>2711</v>
      </c>
      <c r="D55" s="27">
        <v>0.003</v>
      </c>
      <c r="E55" s="15">
        <v>4978</v>
      </c>
      <c r="F55" s="27">
        <f t="shared" si="1"/>
        <v>0.005</v>
      </c>
      <c r="G55" s="16">
        <f t="shared" si="2"/>
        <v>2267</v>
      </c>
      <c r="H55" s="28">
        <f t="shared" si="3"/>
        <v>0.002</v>
      </c>
      <c r="I55" s="18">
        <f t="shared" si="4"/>
        <v>0.8362227960162302</v>
      </c>
      <c r="J55" s="22">
        <f t="shared" si="5"/>
        <v>0.6666666666666666</v>
      </c>
    </row>
    <row r="56" spans="1:10" ht="12.75">
      <c r="A56" s="4">
        <f t="shared" si="0"/>
        <v>53</v>
      </c>
      <c r="B56" s="5" t="s">
        <v>73</v>
      </c>
      <c r="C56" s="15">
        <v>2337</v>
      </c>
      <c r="D56" s="27">
        <v>0.002</v>
      </c>
      <c r="E56" s="15">
        <v>2740</v>
      </c>
      <c r="F56" s="27">
        <f t="shared" si="1"/>
        <v>0.003</v>
      </c>
      <c r="G56" s="16">
        <f t="shared" si="2"/>
        <v>403</v>
      </c>
      <c r="H56" s="28">
        <f t="shared" si="3"/>
        <v>0.001</v>
      </c>
      <c r="I56" s="18">
        <f t="shared" si="4"/>
        <v>0.17244330338040223</v>
      </c>
      <c r="J56" s="22">
        <f t="shared" si="5"/>
        <v>0.5</v>
      </c>
    </row>
    <row r="57" spans="1:10" ht="12.75">
      <c r="A57" s="4">
        <f t="shared" si="0"/>
        <v>54</v>
      </c>
      <c r="B57" s="5" t="s">
        <v>44</v>
      </c>
      <c r="C57" s="15">
        <v>155807</v>
      </c>
      <c r="D57" s="27">
        <v>0.157</v>
      </c>
      <c r="E57" s="15">
        <v>165415</v>
      </c>
      <c r="F57" s="27">
        <f t="shared" si="1"/>
        <v>0.168</v>
      </c>
      <c r="G57" s="16">
        <f t="shared" si="2"/>
        <v>9608</v>
      </c>
      <c r="H57" s="28">
        <f t="shared" si="3"/>
        <v>0.01100000000000001</v>
      </c>
      <c r="I57" s="18">
        <f t="shared" si="4"/>
        <v>0.061666035543974276</v>
      </c>
      <c r="J57" s="22">
        <f t="shared" si="5"/>
        <v>0.07006369426751599</v>
      </c>
    </row>
    <row r="58" spans="1:10" ht="12.75">
      <c r="A58" s="4">
        <f t="shared" si="0"/>
        <v>55</v>
      </c>
      <c r="B58" s="5" t="s">
        <v>74</v>
      </c>
      <c r="C58" s="15"/>
      <c r="D58" s="27">
        <v>0</v>
      </c>
      <c r="E58" s="15"/>
      <c r="F58" s="27">
        <f t="shared" si="1"/>
        <v>0</v>
      </c>
      <c r="G58" s="16">
        <f t="shared" si="2"/>
        <v>0</v>
      </c>
      <c r="H58" s="28">
        <f t="shared" si="3"/>
        <v>0</v>
      </c>
      <c r="I58" s="18">
        <f t="shared" si="4"/>
        <v>0</v>
      </c>
      <c r="J58" s="22">
        <f t="shared" si="5"/>
        <v>0</v>
      </c>
    </row>
    <row r="59" spans="1:10" ht="12.75">
      <c r="A59" s="4">
        <f t="shared" si="0"/>
        <v>56</v>
      </c>
      <c r="B59" s="5" t="s">
        <v>45</v>
      </c>
      <c r="C59" s="15">
        <v>11345</v>
      </c>
      <c r="D59" s="27">
        <v>0.011</v>
      </c>
      <c r="E59" s="15">
        <v>10064</v>
      </c>
      <c r="F59" s="27">
        <f t="shared" si="1"/>
        <v>0.01</v>
      </c>
      <c r="G59" s="16">
        <f t="shared" si="2"/>
        <v>-1281</v>
      </c>
      <c r="H59" s="28">
        <f t="shared" si="3"/>
        <v>-0.0009999999999999992</v>
      </c>
      <c r="I59" s="18">
        <f t="shared" si="4"/>
        <v>-0.1129131776112825</v>
      </c>
      <c r="J59" s="22">
        <f t="shared" si="5"/>
        <v>-0.09090909090909084</v>
      </c>
    </row>
    <row r="60" spans="1:10" ht="12.75">
      <c r="A60" s="4">
        <f t="shared" si="0"/>
        <v>57</v>
      </c>
      <c r="B60" s="5" t="s">
        <v>46</v>
      </c>
      <c r="C60" s="15">
        <v>1431</v>
      </c>
      <c r="D60" s="27">
        <v>0.001</v>
      </c>
      <c r="E60" s="15">
        <v>291</v>
      </c>
      <c r="F60" s="27">
        <f t="shared" si="1"/>
        <v>0</v>
      </c>
      <c r="G60" s="16">
        <f t="shared" si="2"/>
        <v>-1140</v>
      </c>
      <c r="H60" s="28">
        <f t="shared" si="3"/>
        <v>-0.001</v>
      </c>
      <c r="I60" s="18">
        <f t="shared" si="4"/>
        <v>-0.7966457023060797</v>
      </c>
      <c r="J60" s="22">
        <f t="shared" si="5"/>
        <v>-1</v>
      </c>
    </row>
    <row r="61" spans="1:10" ht="12.75">
      <c r="A61" s="4">
        <f t="shared" si="0"/>
        <v>58</v>
      </c>
      <c r="B61" s="5" t="s">
        <v>47</v>
      </c>
      <c r="C61" s="15">
        <v>1694</v>
      </c>
      <c r="D61" s="27">
        <v>0.002</v>
      </c>
      <c r="E61" s="15">
        <v>1645</v>
      </c>
      <c r="F61" s="27">
        <f t="shared" si="1"/>
        <v>0.002</v>
      </c>
      <c r="G61" s="16">
        <f t="shared" si="2"/>
        <v>-49</v>
      </c>
      <c r="H61" s="28">
        <f t="shared" si="3"/>
        <v>0</v>
      </c>
      <c r="I61" s="18">
        <f t="shared" si="4"/>
        <v>-0.028925619834710745</v>
      </c>
      <c r="J61" s="22">
        <f t="shared" si="5"/>
        <v>0</v>
      </c>
    </row>
    <row r="62" spans="1:10" ht="12.75">
      <c r="A62" s="4">
        <f t="shared" si="0"/>
        <v>59</v>
      </c>
      <c r="B62" s="5" t="s">
        <v>48</v>
      </c>
      <c r="C62" s="15">
        <v>327163</v>
      </c>
      <c r="D62" s="27">
        <v>0.329</v>
      </c>
      <c r="E62" s="15">
        <v>353524</v>
      </c>
      <c r="F62" s="27">
        <f t="shared" si="1"/>
        <v>0.36</v>
      </c>
      <c r="G62" s="16">
        <f t="shared" si="2"/>
        <v>26361</v>
      </c>
      <c r="H62" s="28">
        <f t="shared" si="3"/>
        <v>0.030999999999999972</v>
      </c>
      <c r="I62" s="18">
        <f t="shared" si="4"/>
        <v>0.08057451484428252</v>
      </c>
      <c r="J62" s="22">
        <f t="shared" si="5"/>
        <v>0.09422492401215797</v>
      </c>
    </row>
    <row r="63" spans="1:10" ht="12.75">
      <c r="A63" s="4">
        <f t="shared" si="0"/>
        <v>60</v>
      </c>
      <c r="B63" s="5" t="s">
        <v>49</v>
      </c>
      <c r="C63" s="15"/>
      <c r="D63" s="27">
        <v>0</v>
      </c>
      <c r="E63" s="15"/>
      <c r="F63" s="27">
        <f t="shared" si="1"/>
        <v>0</v>
      </c>
      <c r="G63" s="16">
        <f t="shared" si="2"/>
        <v>0</v>
      </c>
      <c r="H63" s="28">
        <f t="shared" si="3"/>
        <v>0</v>
      </c>
      <c r="I63" s="18">
        <f t="shared" si="4"/>
        <v>0</v>
      </c>
      <c r="J63" s="22">
        <f t="shared" si="5"/>
        <v>0</v>
      </c>
    </row>
    <row r="64" spans="1:10" ht="12.75">
      <c r="A64" s="4">
        <f t="shared" si="0"/>
        <v>61</v>
      </c>
      <c r="B64" s="5" t="s">
        <v>50</v>
      </c>
      <c r="C64" s="15">
        <v>5099</v>
      </c>
      <c r="D64" s="27">
        <v>0.005</v>
      </c>
      <c r="E64" s="15">
        <v>6273</v>
      </c>
      <c r="F64" s="27">
        <f t="shared" si="1"/>
        <v>0.006</v>
      </c>
      <c r="G64" s="16">
        <f t="shared" si="2"/>
        <v>1174</v>
      </c>
      <c r="H64" s="28">
        <f t="shared" si="3"/>
        <v>0.001</v>
      </c>
      <c r="I64" s="18">
        <f t="shared" si="4"/>
        <v>0.23024122376936654</v>
      </c>
      <c r="J64" s="22">
        <f t="shared" si="5"/>
        <v>0.2</v>
      </c>
    </row>
    <row r="65" spans="1:10" ht="12.75">
      <c r="A65" s="4">
        <f t="shared" si="0"/>
        <v>62</v>
      </c>
      <c r="B65" s="5" t="s">
        <v>51</v>
      </c>
      <c r="C65" s="15"/>
      <c r="D65" s="27">
        <v>0</v>
      </c>
      <c r="E65" s="15"/>
      <c r="F65" s="27">
        <f t="shared" si="1"/>
        <v>0</v>
      </c>
      <c r="G65" s="16">
        <f t="shared" si="2"/>
        <v>0</v>
      </c>
      <c r="H65" s="28">
        <f t="shared" si="3"/>
        <v>0</v>
      </c>
      <c r="I65" s="18">
        <f t="shared" si="4"/>
        <v>0</v>
      </c>
      <c r="J65" s="22">
        <f t="shared" si="5"/>
        <v>0</v>
      </c>
    </row>
    <row r="66" spans="1:10" ht="12.75">
      <c r="A66" s="4">
        <f t="shared" si="0"/>
        <v>63</v>
      </c>
      <c r="B66" s="5" t="s">
        <v>52</v>
      </c>
      <c r="C66" s="15">
        <v>1483</v>
      </c>
      <c r="D66" s="27">
        <v>0.001</v>
      </c>
      <c r="E66" s="15">
        <v>2130</v>
      </c>
      <c r="F66" s="27">
        <f t="shared" si="1"/>
        <v>0.002</v>
      </c>
      <c r="G66" s="16">
        <f t="shared" si="2"/>
        <v>647</v>
      </c>
      <c r="H66" s="28">
        <f t="shared" si="3"/>
        <v>0.001</v>
      </c>
      <c r="I66" s="18">
        <f t="shared" si="4"/>
        <v>0.43627781523937964</v>
      </c>
      <c r="J66" s="22">
        <f t="shared" si="5"/>
        <v>1</v>
      </c>
    </row>
    <row r="67" spans="1:10" ht="12.75">
      <c r="A67" s="4">
        <f t="shared" si="0"/>
        <v>64</v>
      </c>
      <c r="B67" s="5" t="s">
        <v>53</v>
      </c>
      <c r="C67" s="15"/>
      <c r="D67" s="27">
        <v>0</v>
      </c>
      <c r="E67" s="15"/>
      <c r="F67" s="27">
        <f t="shared" si="1"/>
        <v>0</v>
      </c>
      <c r="G67" s="16">
        <f t="shared" si="2"/>
        <v>0</v>
      </c>
      <c r="H67" s="28">
        <f t="shared" si="3"/>
        <v>0</v>
      </c>
      <c r="I67" s="18">
        <f t="shared" si="4"/>
        <v>0</v>
      </c>
      <c r="J67" s="22">
        <f t="shared" si="5"/>
        <v>0</v>
      </c>
    </row>
    <row r="68" spans="1:10" ht="12.75">
      <c r="A68" s="4">
        <f t="shared" si="0"/>
        <v>65</v>
      </c>
      <c r="B68" s="5" t="s">
        <v>76</v>
      </c>
      <c r="C68" s="15">
        <v>7325</v>
      </c>
      <c r="D68" s="27">
        <v>0.007</v>
      </c>
      <c r="E68" s="15">
        <v>8866</v>
      </c>
      <c r="F68" s="27">
        <f t="shared" si="1"/>
        <v>0.009</v>
      </c>
      <c r="G68" s="16">
        <f t="shared" si="2"/>
        <v>1541</v>
      </c>
      <c r="H68" s="28">
        <f t="shared" si="3"/>
        <v>0.001999999999999999</v>
      </c>
      <c r="I68" s="18">
        <f t="shared" si="4"/>
        <v>0.2103754266211604</v>
      </c>
      <c r="J68" s="22">
        <f t="shared" si="5"/>
        <v>0.2857142857142856</v>
      </c>
    </row>
    <row r="69" spans="1:10" ht="12.75">
      <c r="A69" s="4">
        <f>A68+1</f>
        <v>66</v>
      </c>
      <c r="B69" s="5" t="s">
        <v>54</v>
      </c>
      <c r="C69" s="15">
        <v>215924</v>
      </c>
      <c r="D69" s="27">
        <v>0.217</v>
      </c>
      <c r="E69" s="15">
        <v>267444</v>
      </c>
      <c r="F69" s="27">
        <f>ROUND(E69/$M$7,3)</f>
        <v>0.272</v>
      </c>
      <c r="G69" s="16">
        <f aca="true" t="shared" si="6" ref="G69:H73">E69-C69</f>
        <v>51520</v>
      </c>
      <c r="H69" s="28">
        <f t="shared" si="6"/>
        <v>0.05500000000000002</v>
      </c>
      <c r="I69" s="18">
        <f aca="true" t="shared" si="7" ref="I69:J73">IF(C69=0,0,G69/C69)</f>
        <v>0.2386024712398807</v>
      </c>
      <c r="J69" s="22">
        <f t="shared" si="7"/>
        <v>0.2534562211981568</v>
      </c>
    </row>
    <row r="70" spans="1:10" ht="12.75">
      <c r="A70" s="4">
        <f>A69+1</f>
        <v>67</v>
      </c>
      <c r="B70" s="5" t="s">
        <v>55</v>
      </c>
      <c r="C70" s="15"/>
      <c r="D70" s="27">
        <v>0</v>
      </c>
      <c r="E70" s="15"/>
      <c r="F70" s="27">
        <f>ROUND(E70/$M$7,3)</f>
        <v>0</v>
      </c>
      <c r="G70" s="16">
        <f t="shared" si="6"/>
        <v>0</v>
      </c>
      <c r="H70" s="28">
        <f t="shared" si="6"/>
        <v>0</v>
      </c>
      <c r="I70" s="18">
        <f t="shared" si="7"/>
        <v>0</v>
      </c>
      <c r="J70" s="22">
        <f t="shared" si="7"/>
        <v>0</v>
      </c>
    </row>
    <row r="71" spans="1:10" ht="12.75">
      <c r="A71" s="4">
        <f>A70+1</f>
        <v>68</v>
      </c>
      <c r="B71" s="5" t="s">
        <v>56</v>
      </c>
      <c r="C71" s="15"/>
      <c r="D71" s="27">
        <v>0</v>
      </c>
      <c r="E71" s="15"/>
      <c r="F71" s="27">
        <f>ROUND(E71/$M$7,3)</f>
        <v>0</v>
      </c>
      <c r="G71" s="16">
        <f t="shared" si="6"/>
        <v>0</v>
      </c>
      <c r="H71" s="28">
        <f t="shared" si="6"/>
        <v>0</v>
      </c>
      <c r="I71" s="18">
        <f t="shared" si="7"/>
        <v>0</v>
      </c>
      <c r="J71" s="22">
        <f t="shared" si="7"/>
        <v>0</v>
      </c>
    </row>
    <row r="72" spans="1:10" ht="12.75">
      <c r="A72" s="4">
        <v>69</v>
      </c>
      <c r="B72" s="5" t="s">
        <v>59</v>
      </c>
      <c r="C72" s="15">
        <v>19483</v>
      </c>
      <c r="D72" s="27">
        <v>0.02</v>
      </c>
      <c r="E72" s="15">
        <v>15028</v>
      </c>
      <c r="F72" s="27">
        <f>ROUND(E72/$M$7,3)</f>
        <v>0.015</v>
      </c>
      <c r="G72" s="16">
        <f t="shared" si="6"/>
        <v>-4455</v>
      </c>
      <c r="H72" s="28">
        <f t="shared" si="6"/>
        <v>-0.005000000000000001</v>
      </c>
      <c r="I72" s="18">
        <f t="shared" si="7"/>
        <v>-0.22866088384745675</v>
      </c>
      <c r="J72" s="22">
        <f t="shared" si="7"/>
        <v>-0.25000000000000006</v>
      </c>
    </row>
    <row r="73" spans="1:10" ht="12.75">
      <c r="A73" s="4">
        <v>70</v>
      </c>
      <c r="B73" s="5" t="s">
        <v>60</v>
      </c>
      <c r="C73" s="15">
        <v>876603</v>
      </c>
      <c r="D73" s="27">
        <v>0.882</v>
      </c>
      <c r="E73" s="15">
        <v>865839</v>
      </c>
      <c r="F73" s="27">
        <f>ROUND(E73/$M$7,3)</f>
        <v>0.881</v>
      </c>
      <c r="G73" s="16">
        <f t="shared" si="6"/>
        <v>-10764</v>
      </c>
      <c r="H73" s="28">
        <f t="shared" si="6"/>
        <v>-0.0010000000000000009</v>
      </c>
      <c r="I73" s="18">
        <f t="shared" si="7"/>
        <v>-0.01227921875695155</v>
      </c>
      <c r="J73" s="22">
        <f t="shared" si="7"/>
        <v>-0.0011337868480725633</v>
      </c>
    </row>
  </sheetData>
  <sheetProtection/>
  <mergeCells count="1">
    <mergeCell ref="A1:I1"/>
  </mergeCells>
  <conditionalFormatting sqref="G4:H73">
    <cfRule type="cellIs" priority="1" dxfId="4" operator="equal" stopIfTrue="1">
      <formula>0</formula>
    </cfRule>
    <cfRule type="cellIs" priority="2" dxfId="5" operator="lessThan" stopIfTrue="1">
      <formula>0</formula>
    </cfRule>
  </conditionalFormatting>
  <conditionalFormatting sqref="I4:J73">
    <cfRule type="cellIs" priority="3" dxfId="5" operator="lessThan" stopIfTrue="1">
      <formula>0</formula>
    </cfRule>
    <cfRule type="cellIs" priority="4" dxfId="4" operator="equal" stopIfTrue="1">
      <formula>0</formula>
    </cfRule>
  </conditionalFormatting>
  <printOptions horizontalCentered="1"/>
  <pageMargins left="0.3937007874015748" right="0.3937007874015748" top="0.3937007874015748" bottom="0.5905511811023623" header="0" footer="0"/>
  <pageSetup fitToHeight="3" fitToWidth="1" horizontalDpi="600" verticalDpi="600" orientation="landscape" paperSize="9" r:id="rId1"/>
  <headerFooter alignWithMargins="0">
    <oddFooter>&amp;C&amp;8Посещения по специалистам. 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"/>
  <sheetViews>
    <sheetView zoomScalePageLayoutView="0" workbookViewId="0" topLeftCell="A1">
      <selection activeCell="A1" sqref="A1:O1"/>
    </sheetView>
  </sheetViews>
  <sheetFormatPr defaultColWidth="9.00390625" defaultRowHeight="12.75"/>
  <sheetData>
    <row r="1" spans="1:15" ht="12.75">
      <c r="A1" s="33" t="str">
        <f>специалисты!A1:G1</f>
        <v>Доступность специализированной помощи на 1-го жителя (подчинение 1166 + ведомства)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58" ht="12.75" hidden="1"/>
    <row r="59" ht="12.75" hidden="1"/>
    <row r="60" ht="12.75" hidden="1"/>
    <row r="61" ht="12.75" hidden="1"/>
    <row r="62" ht="12.75" hidden="1"/>
    <row r="63" ht="12.75" hidden="1"/>
    <row r="64" ht="12.75" hidden="1"/>
  </sheetData>
  <sheetProtection/>
  <mergeCells count="1">
    <mergeCell ref="A1:O1"/>
  </mergeCells>
  <printOptions horizontalCentered="1" verticalCentered="1"/>
  <pageMargins left="0.3937007874015748" right="0.3937007874015748" top="0.3937007874015748" bottom="0.5905511811023623" header="0" footer="0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Вильченко</dc:creator>
  <cp:keywords/>
  <dc:description/>
  <cp:lastModifiedBy>Irina</cp:lastModifiedBy>
  <cp:lastPrinted>2007-01-30T12:44:29Z</cp:lastPrinted>
  <dcterms:created xsi:type="dcterms:W3CDTF">2003-04-21T05:06:21Z</dcterms:created>
  <dcterms:modified xsi:type="dcterms:W3CDTF">2009-02-16T08:52:47Z</dcterms:modified>
  <cp:category/>
  <cp:version/>
  <cp:contentType/>
  <cp:contentStatus/>
</cp:coreProperties>
</file>